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8" activeTab="8"/>
  </bookViews>
  <sheets>
    <sheet name="封面" sheetId="1" r:id="rId1"/>
    <sheet name="1.部门收支总表" sheetId="2" r:id="rId2"/>
    <sheet name="2.部门收入总表" sheetId="3" r:id="rId3"/>
    <sheet name="3.部门支出总表" sheetId="4" r:id="rId4"/>
    <sheet name="4.部门支出总表(部门经济分类)" sheetId="5" r:id="rId5"/>
    <sheet name="5.部门支出总表(政府经济分类)" sheetId="6" r:id="rId6"/>
    <sheet name="6.基本支出-工资福利(部门经济分类)" sheetId="7" r:id="rId7"/>
    <sheet name="7.基本支出-工资福利(政府经济分类)" sheetId="8" r:id="rId8"/>
    <sheet name="8.基本支出-商品和服务(部门经济分类)" sheetId="9" r:id="rId9"/>
    <sheet name="9.基本支出-商品和服务(政府经济分类)" sheetId="10" r:id="rId10"/>
    <sheet name="10.基本支出-对个人和家庭(部门经济分类)" sheetId="11" r:id="rId11"/>
    <sheet name="11.基本支出-对个人和家庭(政府经济分类)" sheetId="12" r:id="rId12"/>
    <sheet name="12.财政拨款收支总表" sheetId="13" r:id="rId13"/>
    <sheet name="13.一般公共预算总表" sheetId="14" r:id="rId14"/>
    <sheet name="14.一般公共预算基本支出总表" sheetId="15" r:id="rId15"/>
    <sheet name="15.一般公共预算-工资福利(部门经济分类)" sheetId="16" r:id="rId16"/>
    <sheet name="16.一般公共预算-工资福利(政府经济分类)" sheetId="17" r:id="rId17"/>
    <sheet name="17.一般公共预算-商品和服务(部门经济分类)" sheetId="18" r:id="rId18"/>
    <sheet name="18.一般公共预算-商品和服务(政府经济分类)" sheetId="19" r:id="rId19"/>
    <sheet name="19.一般公共预算-对个人和家庭(部门经济分类)" sheetId="20" r:id="rId20"/>
    <sheet name="20.一般公共预算-对个人和家庭(部门经济分类)" sheetId="21" r:id="rId21"/>
    <sheet name="21.政府性基金支出(部门经济分类)" sheetId="22" r:id="rId22"/>
    <sheet name="22.政府性基金支出(政府经济分类)" sheetId="23" r:id="rId23"/>
    <sheet name="23.纳入专户管理的非税收入(部门经济分类)" sheetId="24" r:id="rId24"/>
    <sheet name="24.纳入专户管理的非税收入(政府经济分类)" sheetId="25" r:id="rId25"/>
    <sheet name="25.经费拨款(部门经济分类)" sheetId="26" r:id="rId26"/>
    <sheet name="26.经费拨款(政府经济分类)" sheetId="27" r:id="rId27"/>
    <sheet name="27.区专项资金汇总表" sheetId="28" r:id="rId28"/>
    <sheet name="28.“三公”经费表" sheetId="29" r:id="rId29"/>
  </sheets>
  <definedNames>
    <definedName name="_xlnm.Print_Area" localSheetId="10">'10.基本支出-对个人和家庭(部门经济分类)'!$A$1:$P$12</definedName>
    <definedName name="_xlnm.Print_Area" localSheetId="11">'11.基本支出-对个人和家庭(政府经济分类)'!$A$1:$J$11</definedName>
    <definedName name="_xlnm.Print_Area" localSheetId="12">'12.财政拨款收支总表'!$A$1:$F$29</definedName>
    <definedName name="_xlnm.Print_Area" localSheetId="13">'13.一般公共预算总表'!$A$1:$S$23</definedName>
    <definedName name="_xlnm.Print_Area" localSheetId="14">'14.一般公共预算基本支出总表'!$A$1:$H$20</definedName>
    <definedName name="_xlnm.Print_Area" localSheetId="15">'15.一般公共预算-工资福利(部门经济分类)'!$A$1:$T$17</definedName>
    <definedName name="_xlnm.Print_Area" localSheetId="16">'16.一般公共预算-工资福利(政府经济分类)'!$A$1:$M$17</definedName>
    <definedName name="_xlnm.Print_Area" localSheetId="17">'17.一般公共预算-商品和服务(部门经济分类)'!$A$1:$AA$9</definedName>
    <definedName name="_xlnm.Print_Area" localSheetId="18">'18.一般公共预算-商品和服务(政府经济分类)'!$A$1:$R$9</definedName>
    <definedName name="_xlnm.Print_Area" localSheetId="19">'19.一般公共预算-对个人和家庭(部门经济分类)'!$A$1:$P$12</definedName>
    <definedName name="_xlnm.Print_Area" localSheetId="2">'2.部门收入总表'!$A$1:$L$8</definedName>
    <definedName name="_xlnm.Print_Area" localSheetId="20">'20.一般公共预算-对个人和家庭(部门经济分类)'!$A$1:$J$12</definedName>
    <definedName name="_xlnm.Print_Area" localSheetId="21">'21.政府性基金支出(部门经济分类)'!$A$1:$T$8</definedName>
    <definedName name="_xlnm.Print_Area" localSheetId="22">'22.政府性基金支出(政府经济分类)'!$A$1:$Q$8</definedName>
    <definedName name="_xlnm.Print_Area" localSheetId="23">'23.纳入专户管理的非税收入(部门经济分类)'!$A$1:$S$12</definedName>
    <definedName name="_xlnm.Print_Area" localSheetId="24">'24.纳入专户管理的非税收入(政府经济分类)'!$A$1:$Q$11</definedName>
    <definedName name="_xlnm.Print_Area" localSheetId="25">'25.经费拨款(部门经济分类)'!$A$1:$S$20</definedName>
    <definedName name="_xlnm.Print_Area" localSheetId="26">'26.经费拨款(政府经济分类)'!$A$1:$Q$19</definedName>
    <definedName name="_xlnm.Print_Area" localSheetId="27">'27.区专项资金汇总表'!$A$1:$P$21</definedName>
    <definedName name="_xlnm.Print_Area" localSheetId="28">'28.“三公”经费表'!$A$1:$G$9</definedName>
    <definedName name="_xlnm.Print_Area" localSheetId="3">'3.部门支出总表'!$A$1:$O$26</definedName>
    <definedName name="_xlnm.Print_Area" localSheetId="5">'5.部门支出总表(政府经济分类)'!$A$1:$Q$25</definedName>
    <definedName name="_xlnm.Print_Area" localSheetId="6">'6.基本支出-工资福利(部门经济分类)'!$A$1:$T$17</definedName>
    <definedName name="_xlnm.Print_Area" localSheetId="7">'7.基本支出-工资福利(政府经济分类)'!$A$1:$M$17</definedName>
    <definedName name="_xlnm.Print_Area" localSheetId="8">'8.基本支出-商品和服务(部门经济分类)'!$A$1:$AA$9</definedName>
    <definedName name="_xlnm.Print_Area" localSheetId="9">'9.基本支出-商品和服务(政府经济分类)'!$A$1:$R$9</definedName>
    <definedName name="_xlnm.Print_Area" localSheetId="0">封面!$A$1:$A$10</definedName>
    <definedName name="_xlnm.Print_Titles" localSheetId="1">'1.部门收支总表'!$1:$5</definedName>
    <definedName name="_xlnm.Print_Titles" localSheetId="10">'10.基本支出-对个人和家庭(部门经济分类)'!$1:$5</definedName>
    <definedName name="_xlnm.Print_Titles" localSheetId="11">'11.基本支出-对个人和家庭(政府经济分类)'!$1:$5</definedName>
    <definedName name="_xlnm.Print_Titles" localSheetId="12">'12.财政拨款收支总表'!$1:$5</definedName>
    <definedName name="_xlnm.Print_Titles" localSheetId="13">'13.一般公共预算总表'!$1:$6</definedName>
    <definedName name="_xlnm.Print_Titles" localSheetId="14">'14.一般公共预算基本支出总表'!$1:$6</definedName>
    <definedName name="_xlnm.Print_Titles" localSheetId="15">'15.一般公共预算-工资福利(部门经济分类)'!$1:$5</definedName>
    <definedName name="_xlnm.Print_Titles" localSheetId="16">'16.一般公共预算-工资福利(政府经济分类)'!$1:$5</definedName>
    <definedName name="_xlnm.Print_Titles" localSheetId="17">'17.一般公共预算-商品和服务(部门经济分类)'!$1:$5</definedName>
    <definedName name="_xlnm.Print_Titles" localSheetId="18">'18.一般公共预算-商品和服务(政府经济分类)'!$1:$5</definedName>
    <definedName name="_xlnm.Print_Titles" localSheetId="19">'19.一般公共预算-对个人和家庭(部门经济分类)'!$1:$5</definedName>
    <definedName name="_xlnm.Print_Titles" localSheetId="2">'2.部门收入总表'!$1:$5</definedName>
    <definedName name="_xlnm.Print_Titles" localSheetId="20">'20.一般公共预算-对个人和家庭(部门经济分类)'!$1:$5</definedName>
    <definedName name="_xlnm.Print_Titles" localSheetId="21">'21.政府性基金支出(部门经济分类)'!$1:$6</definedName>
    <definedName name="_xlnm.Print_Titles" localSheetId="22">'22.政府性基金支出(政府经济分类)'!$1:$5</definedName>
    <definedName name="_xlnm.Print_Titles" localSheetId="23">'23.纳入专户管理的非税收入(部门经济分类)'!$1:$6</definedName>
    <definedName name="_xlnm.Print_Titles" localSheetId="24">'24.纳入专户管理的非税收入(政府经济分类)'!$1:$5</definedName>
    <definedName name="_xlnm.Print_Titles" localSheetId="25">'25.经费拨款(部门经济分类)'!$1:$6</definedName>
    <definedName name="_xlnm.Print_Titles" localSheetId="26">'26.经费拨款(政府经济分类)'!$1:$5</definedName>
    <definedName name="_xlnm.Print_Titles" localSheetId="27">'27.区专项资金汇总表'!$1:$6</definedName>
    <definedName name="_xlnm.Print_Titles" localSheetId="28">'28.“三公”经费表'!$1:$6</definedName>
    <definedName name="_xlnm.Print_Titles" localSheetId="3">'3.部门支出总表'!$1:$6</definedName>
    <definedName name="_xlnm.Print_Titles" localSheetId="5">'5.部门支出总表(政府经济分类)'!$1:$5</definedName>
    <definedName name="_xlnm.Print_Titles" localSheetId="6">'6.基本支出-工资福利(部门经济分类)'!$1:$5</definedName>
    <definedName name="_xlnm.Print_Titles" localSheetId="7">'7.基本支出-工资福利(政府经济分类)'!$1:$5</definedName>
    <definedName name="_xlnm.Print_Titles" localSheetId="8">'8.基本支出-商品和服务(部门经济分类)'!$1:$5</definedName>
    <definedName name="_xlnm.Print_Titles" localSheetId="9">'9.基本支出-商品和服务(政府经济分类)'!$1:$5</definedName>
  </definedNames>
  <calcPr calcId="144525" iterate="1" iterateCount="100" iterateDelta="0.001"/>
  <oleSize ref="A1:AA15"/>
</workbook>
</file>

<file path=xl/sharedStrings.xml><?xml version="1.0" encoding="utf-8"?>
<sst xmlns="http://schemas.openxmlformats.org/spreadsheetml/2006/main" count="1460" uniqueCount="307">
  <si>
    <t>附件2</t>
  </si>
  <si>
    <t>2020年部门预算公开</t>
  </si>
  <si>
    <t>　　　　　　　　　　　　　 单位名称:武陵区残疾人联合会</t>
  </si>
  <si>
    <t>附件2-1</t>
  </si>
  <si>
    <t>部门收支总体情况表</t>
  </si>
  <si>
    <t>单位名称：武陵区残疾人联合会</t>
  </si>
  <si>
    <t>单位名称:武陵区残疾人联合会</t>
  </si>
  <si>
    <t>单位：万元</t>
  </si>
  <si>
    <t>收入</t>
  </si>
  <si>
    <t>支出</t>
  </si>
  <si>
    <t>项目</t>
  </si>
  <si>
    <t>本年预算</t>
  </si>
  <si>
    <t>项目(按支出功能科目)</t>
  </si>
  <si>
    <t>项目(按部门预算经济分类)</t>
  </si>
  <si>
    <t>项目(按政府预算经济分类)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</si>
  <si>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</si>
  <si>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</si>
  <si>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</si>
  <si>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</si>
  <si>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1、经费拨款</t>
  </si>
  <si>
    <t>二、公共安全支出</t>
  </si>
  <si>
    <t xml:space="preserve">      工资福利支出</t>
  </si>
  <si>
    <t>二、机关商品和服务支出</t>
  </si>
  <si>
    <t xml:space="preserve">    2、纳入一般公共预算管理的非税收入拨款</t>
  </si>
  <si>
    <t>三、教育支出</t>
  </si>
  <si>
    <t xml:space="preserve">      商品和服务支出</t>
  </si>
  <si>
    <t>三、机关资本性支出(一)</t>
  </si>
  <si>
    <t xml:space="preserve">       行政事业性收费收入</t>
  </si>
  <si>
    <t>四、科学技术支出</t>
  </si>
  <si>
    <t xml:space="preserve">      对个人和家庭补助</t>
  </si>
  <si>
    <t>四、机关资本性支出(二)</t>
  </si>
  <si>
    <t xml:space="preserve">       专项收入</t>
  </si>
  <si>
    <t>五、文化旅游体育与传媒支出</t>
  </si>
  <si>
    <t>二、项目支出</t>
  </si>
  <si>
    <t>五、对事业单位经常性补助</t>
  </si>
  <si>
    <t xml:space="preserve">       国有资本经营收入</t>
  </si>
  <si>
    <t>六、社会保障和就业支出</t>
  </si>
  <si>
    <t xml:space="preserve">      按项目管理的商品和服务支出</t>
  </si>
  <si>
    <t>六、对事业单位资本性补助</t>
  </si>
  <si>
    <t xml:space="preserve">       国有资源(资产)有偿使用收入</t>
  </si>
  <si>
    <t>七、卫生健康支出</t>
  </si>
  <si>
    <t xml:space="preserve">      按项目管理的对个人和家庭的补助</t>
  </si>
  <si>
    <t>七、对企业补助</t>
  </si>
  <si>
    <t xml:space="preserve">       捐赠收入</t>
  </si>
  <si>
    <t>八、节能环保支出</t>
  </si>
  <si>
    <t xml:space="preserve">      债务利息及费用支出</t>
  </si>
  <si>
    <t>八、对企业资本性支出</t>
  </si>
  <si>
    <t xml:space="preserve">       政府住房基金收入</t>
  </si>
  <si>
    <t>九、城乡社区支出</t>
  </si>
  <si>
    <t xml:space="preserve">      资本性支出(基本建设)</t>
  </si>
  <si>
    <t>九、对个人和家庭的补助</t>
  </si>
  <si>
    <t xml:space="preserve">       罚没收入</t>
  </si>
  <si>
    <t>十、农林水支出</t>
  </si>
  <si>
    <t xml:space="preserve">      资本性支出</t>
  </si>
  <si>
    <t>十、对社会保障基金补助</t>
  </si>
  <si>
    <t xml:space="preserve">       其他收入</t>
  </si>
  <si>
    <t>十一、交通运输支出</t>
  </si>
  <si>
    <t xml:space="preserve">      对企业补助(基本建设)</t>
  </si>
  <si>
    <t>十一、债务利息及费用支出</t>
  </si>
  <si>
    <t>十二、资源勘探信息等支出</t>
  </si>
  <si>
    <t xml:space="preserve">      对企业补助</t>
  </si>
  <si>
    <t>十二、其他支出</t>
  </si>
  <si>
    <t>二、政府性基金拨款</t>
  </si>
  <si>
    <t>十三、商业服务业等支出</t>
  </si>
  <si>
    <t xml:space="preserve">      对社会保障基金补助</t>
  </si>
  <si>
    <t>十三、事业单位经营服务支出</t>
  </si>
  <si>
    <t>十四、金融支出</t>
  </si>
  <si>
    <t xml:space="preserve">      其他支出</t>
  </si>
  <si>
    <t>三、纳入专户管理的非税收入拨款</t>
  </si>
  <si>
    <t>十五、自然资源海洋气象等支出</t>
  </si>
  <si>
    <t>三、事业单位经营支出</t>
  </si>
  <si>
    <t>十六、住房保障支出</t>
  </si>
  <si>
    <t>四、上级补助收入</t>
  </si>
  <si>
    <t>十七、粮油物资储备支出</t>
  </si>
  <si>
    <t>十八、灾害防治及应急管理支出</t>
  </si>
  <si>
    <t>五、事业单位经营收入</t>
  </si>
  <si>
    <t>十九、其他支出</t>
  </si>
  <si>
    <t>二十、国有资本经营预算支出</t>
  </si>
  <si>
    <t>六、其他收入</t>
  </si>
  <si>
    <t>二十一、债务还本支出</t>
  </si>
  <si>
    <t>二十二、债务付息支出</t>
  </si>
  <si>
    <t xml:space="preserve"> </t>
  </si>
  <si>
    <t>二十三、债务发行费用支出</t>
  </si>
  <si>
    <t>本年收入合计</t>
  </si>
  <si>
    <t>本年支出合计</t>
  </si>
  <si>
    <t>附件2-2</t>
  </si>
  <si>
    <t>部门收入总体情况表</t>
  </si>
  <si>
    <t>单位名称</t>
  </si>
  <si>
    <t>总计</t>
  </si>
  <si>
    <t>一般公共预算拨款</t>
  </si>
  <si>
    <t>政府性基金拨款</t>
  </si>
  <si>
    <t>纳入专户管理的非税收入拨款</t>
  </si>
  <si>
    <t>上级补助收入</t>
  </si>
  <si>
    <t>事业单位经营收入</t>
  </si>
  <si>
    <t>其他收入</t>
  </si>
  <si>
    <t>小计</t>
  </si>
  <si>
    <t>经费拨款</t>
  </si>
  <si>
    <t>纳入一般公共预算管理的非税收入拨款</t>
  </si>
  <si>
    <t>一般公共预算补助</t>
  </si>
  <si>
    <t>政府性基金补助</t>
  </si>
  <si>
    <t>合计</t>
  </si>
  <si>
    <t>残联本级</t>
  </si>
  <si>
    <t>附件2-3</t>
  </si>
  <si>
    <t>部门支出总体情况表</t>
  </si>
  <si>
    <t>科目</t>
  </si>
  <si>
    <t>科目编码</t>
  </si>
  <si>
    <t>科目名称</t>
  </si>
  <si>
    <t>类</t>
  </si>
  <si>
    <t>款</t>
  </si>
  <si>
    <t>项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</si>
  <si>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</si>
  <si>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</si>
  <si>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</si>
  <si>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</si>
  <si>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</si>
  <si>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</si>
  <si>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</si>
  <si>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>01</t>
  </si>
  <si>
    <t xml:space="preserve">    行政单位离退休</t>
  </si>
  <si>
    <t>02</t>
  </si>
  <si>
    <t xml:space="preserve">    事业单位离退休</t>
  </si>
  <si>
    <t xml:space="preserve">    机关事业单位基本养老保险缴费支出</t>
  </si>
  <si>
    <t>11</t>
  </si>
  <si>
    <t xml:space="preserve">  残疾人事业</t>
  </si>
  <si>
    <t xml:space="preserve">    行政运行（残疾人事业）</t>
  </si>
  <si>
    <t xml:space="preserve">  11</t>
  </si>
  <si>
    <t xml:space="preserve">    一般行政管理事务</t>
  </si>
  <si>
    <t>04</t>
  </si>
  <si>
    <t xml:space="preserve">    残疾人康复</t>
  </si>
  <si>
    <t>06</t>
  </si>
  <si>
    <t xml:space="preserve">    残疾人体育</t>
  </si>
  <si>
    <t>99</t>
  </si>
  <si>
    <t xml:space="preserve">    其他残疾人事业支出</t>
  </si>
  <si>
    <t xml:space="preserve">  其他社会保障和就业支出</t>
  </si>
  <si>
    <t xml:space="preserve">  99</t>
  </si>
  <si>
    <t xml:space="preserve">    其他社会保障和就业支出</t>
  </si>
  <si>
    <t>210</t>
  </si>
  <si>
    <t>卫生健康支出</t>
  </si>
  <si>
    <t xml:space="preserve">  210</t>
  </si>
  <si>
    <t xml:space="preserve">  行政事业单位医疗</t>
  </si>
  <si>
    <t xml:space="preserve">    210</t>
  </si>
  <si>
    <t xml:space="preserve">    行政单位医疗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</si>
  <si>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</si>
  <si>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</si>
  <si>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</si>
  <si>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</si>
  <si>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</si>
  <si>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</si>
  <si>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 xml:space="preserve">    住房公积金</t>
  </si>
  <si>
    <t>附件2-4</t>
  </si>
  <si>
    <t>部门支出总表(按部门预算经济分类)</t>
  </si>
  <si>
    <t>单位:万元</t>
  </si>
  <si>
    <t>功能科目</t>
  </si>
  <si>
    <t>基本支出</t>
  </si>
  <si>
    <t>项目支出</t>
  </si>
  <si>
    <t>事业单位经营支出</t>
  </si>
  <si>
    <t>工资福利支出</t>
  </si>
  <si>
    <t>一般商品和服务支出</t>
  </si>
  <si>
    <t>对个人和家庭的补助</t>
  </si>
  <si>
    <t>按项目管理的商品和服务支出</t>
  </si>
  <si>
    <t>按项目管理的对个人和家庭的补助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</si>
  <si>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</si>
  <si>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</si>
  <si>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</si>
  <si>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</si>
  <si>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</si>
  <si>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</si>
  <si>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</si>
  <si>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附件2-5</t>
  </si>
  <si>
    <t>部门支出总表(按政府预算经济分类)</t>
  </si>
  <si>
    <t>功能科目名称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</si>
  <si>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</si>
  <si>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</si>
  <si>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</si>
  <si>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</si>
  <si>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</si>
  <si>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</si>
  <si>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</si>
  <si>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附件2-6</t>
  </si>
  <si>
    <t>区级基本支出预算明细表-工资福利支出(按部门预算经济分类)</t>
  </si>
  <si>
    <t>工资津补贴</t>
  </si>
  <si>
    <t>社会保障缴费</t>
  </si>
  <si>
    <t>住房公积金</t>
  </si>
  <si>
    <t>其他工资福利支出</t>
  </si>
  <si>
    <t>基本工资</t>
  </si>
  <si>
    <t>津贴补贴、绩效工资</t>
  </si>
  <si>
    <t>奖金</t>
  </si>
  <si>
    <t>机关事业单位基本养老保险缴费</t>
  </si>
  <si>
    <t>职业年金缴费</t>
  </si>
  <si>
    <t>职工基本医疗保险缴费</t>
  </si>
  <si>
    <t>公务员医疗补助缴费</t>
  </si>
  <si>
    <t>其他社会保险缴费</t>
  </si>
  <si>
    <t>伙食补助费</t>
  </si>
  <si>
    <t>医疗费</t>
  </si>
  <si>
    <t xml:space="preserve">    行政运行</t>
  </si>
  <si>
    <t>附件2-7</t>
  </si>
  <si>
    <t>区级基本支出预算明细表-工资福利支出(按政府预算经济分类)</t>
  </si>
  <si>
    <t>工资奖金津补贴</t>
  </si>
  <si>
    <t>其他对事业单位补助</t>
  </si>
  <si>
    <t>附件2-8</t>
  </si>
  <si>
    <t>区级基本支出预算明细表-商品和服务支出(按部门预算经济分类)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</si>
  <si>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</si>
  <si>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</si>
  <si>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</si>
  <si>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</si>
  <si>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</si>
  <si>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</si>
  <si>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</si>
  <si>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</si>
  <si>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</si>
  <si>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</si>
  <si>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</si>
  <si>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</si>
  <si>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</si>
  <si>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</si>
  <si>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</si>
  <si>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</si>
  <si>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</si>
  <si>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</si>
  <si>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</si>
  <si>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</si>
  <si>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</si>
  <si>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</si>
  <si>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附件2-9</t>
  </si>
  <si>
    <t>区级基本支出预算明细表-商品和服务支出(按政府预算经济分类)</t>
  </si>
  <si>
    <t>办公经费</t>
  </si>
  <si>
    <t>委托业务费</t>
  </si>
  <si>
    <t>商品和服务支出</t>
  </si>
  <si>
    <t>附件2-10</t>
  </si>
  <si>
    <t>区级基本支出预算明细表-对个人和家庭的补助(按部门预算经济分类)</t>
  </si>
  <si>
    <t>离休费</t>
  </si>
  <si>
    <t>退休费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</si>
  <si>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</si>
  <si>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</si>
  <si>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</si>
  <si>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</si>
  <si>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</si>
  <si>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</si>
  <si>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</si>
  <si>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</si>
  <si>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</si>
  <si>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附件2-11</t>
  </si>
  <si>
    <t>区级基本支出预算明细表-对个人和家庭的补助(按政府预算经济分类)</t>
  </si>
  <si>
    <t>社会福利和救济</t>
  </si>
  <si>
    <t>离退休费</t>
  </si>
  <si>
    <t>附件2-12</t>
  </si>
  <si>
    <t>财政拨款收支总体情况表</t>
  </si>
  <si>
    <t>一般公共预算</t>
  </si>
  <si>
    <t>政府性基金预算</t>
  </si>
  <si>
    <t>十八、其他支出</t>
  </si>
  <si>
    <t>十九、国有资本经营预算支出</t>
  </si>
  <si>
    <t>二十、灾害防治及应急管理支出</t>
  </si>
  <si>
    <t>二十、债务还本支出</t>
  </si>
  <si>
    <t>二十一、债务付息支出</t>
  </si>
  <si>
    <t>二十二、债务发行费用支出</t>
  </si>
  <si>
    <t>一般公共预算支出情况表</t>
  </si>
  <si>
    <t>附件2-14</t>
  </si>
  <si>
    <t>一般公共预算基本支出情况表</t>
  </si>
  <si>
    <t xml:space="preserve">  残联本级</t>
  </si>
  <si>
    <t>附件2-15</t>
  </si>
  <si>
    <t>一般公共预算基本支出预算明细表-工资福利支出(按部门预算经济分类)</t>
  </si>
  <si>
    <t>附件2-16</t>
  </si>
  <si>
    <t>一般公共预算基本支出预算明细表-工资福利支出(按政府预算经济分类)</t>
  </si>
  <si>
    <t>残疾人事业</t>
  </si>
  <si>
    <t>附件2-17</t>
  </si>
  <si>
    <t>一般公共预算基本支出预算明细表-商品和服务支出(按部门预算经济分类)</t>
  </si>
  <si>
    <t>附件2-18</t>
  </si>
  <si>
    <t>一般公共预算基本支出预算明细表-商品和服务支出(按政府预算经济分类)</t>
  </si>
  <si>
    <t>附件2-19</t>
  </si>
  <si>
    <t>一般公共预算基本支出预算明细表-对个人和家庭的补助(按部门预算经济分类)</t>
  </si>
  <si>
    <t>附件2-20</t>
  </si>
  <si>
    <t>一般公共预算基本支出预算明细表-对个人和家庭的补助(按政府预算经济分类)</t>
  </si>
  <si>
    <t>附件2-21</t>
  </si>
  <si>
    <t>政府性基金预算支出情况表(按部门预算经济分类)</t>
  </si>
  <si>
    <t>本单位无相关支出</t>
  </si>
  <si>
    <t>附件2-22</t>
  </si>
  <si>
    <t>政府性基金预算支出情况表(按政府预算经济分类)</t>
  </si>
  <si>
    <t>附件2-23</t>
  </si>
  <si>
    <t>纳入专户管理的非税收入拨款预算分类汇总表(按部门预算经济分类)</t>
  </si>
  <si>
    <t>其他社会保障和就业支出</t>
  </si>
  <si>
    <t>附件2-24</t>
  </si>
  <si>
    <t>纳入专户管理的非税收入拨款预算分类汇总表(按政府预算经济分类)</t>
  </si>
  <si>
    <t>附件2-25</t>
  </si>
  <si>
    <t>一般公共预算拨款--经费拨款预算表(按部门预算经济分类)</t>
  </si>
  <si>
    <t>附件2-26</t>
  </si>
  <si>
    <t>一般公共预算拨款--经费拨款预算表(按政府预算经济分类)</t>
  </si>
  <si>
    <t>附件2-27</t>
  </si>
  <si>
    <t>区级专项资金预算汇总表</t>
  </si>
  <si>
    <t>项目名称</t>
  </si>
  <si>
    <t>国有资本经营预算拨款</t>
  </si>
  <si>
    <t xml:space="preserve">      208</t>
  </si>
  <si>
    <t xml:space="preserve">    11</t>
  </si>
  <si>
    <t>残疾人事业专项资金</t>
  </si>
  <si>
    <t>残联业务费</t>
  </si>
  <si>
    <t xml:space="preserve">  04</t>
  </si>
  <si>
    <t>残疾人康复</t>
  </si>
  <si>
    <t>残疾人体育</t>
  </si>
  <si>
    <t>其他残疾人事业</t>
  </si>
  <si>
    <t xml:space="preserve">    99</t>
  </si>
  <si>
    <t xml:space="preserve">  01</t>
  </si>
  <si>
    <t>残疾人就业保障金支出</t>
  </si>
  <si>
    <t>附件2-28</t>
  </si>
  <si>
    <t>一般公共预算“三公”经费预算表</t>
  </si>
  <si>
    <t>三公经费预算数(一般公共预算拨款)</t>
  </si>
  <si>
    <t>公务用车购置及运行费</t>
  </si>
  <si>
    <t>其中:</t>
  </si>
  <si>
    <t>公务用车购置费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</si>
</sst>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00"/>
    <numFmt numFmtId="177" formatCode="\¥* _-#,##0.00;\¥* \-#,##0.00;\¥* _-&quot;-&quot;??;@"/>
    <numFmt numFmtId="178" formatCode=";;"/>
  </numFmts>
  <fonts count="29">
    <font>
      <sz val="9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2"/>
      <name val="仿宋_GB2312"/>
      <charset val="134"/>
    </font>
    <font>
      <sz val="48"/>
      <name val="华文新魏"/>
      <charset val="134"/>
    </font>
    <font>
      <b/>
      <sz val="16"/>
      <name val="宋体"/>
      <charset val="134"/>
    </font>
    <font>
      <sz val="16"/>
      <name val="宋体"/>
      <charset val="134"/>
    </font>
    <font>
      <sz val="24"/>
      <name val="隶书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2" borderId="15" applyNumberFormat="0" applyAlignment="0" applyProtection="0">
      <alignment vertical="center"/>
    </xf>
    <xf numFmtId="177" fontId="11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5" borderId="14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21" borderId="20" applyNumberFormat="0" applyAlignment="0" applyProtection="0">
      <alignment vertical="center"/>
    </xf>
    <xf numFmtId="0" fontId="27" fillId="21" borderId="15" applyNumberFormat="0" applyAlignment="0" applyProtection="0">
      <alignment vertical="center"/>
    </xf>
    <xf numFmtId="0" fontId="28" fillId="22" borderId="21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37">
    <xf numFmtId="0" fontId="0" fillId="0" borderId="0" xfId="0"/>
    <xf numFmtId="0" fontId="0" fillId="2" borderId="0" xfId="0" applyFill="1"/>
    <xf numFmtId="0" fontId="1" fillId="0" borderId="0" xfId="0" applyNumberFormat="1" applyFont="1" applyFill="1" applyAlignment="1" applyProtection="1">
      <alignment horizontal="centerContinuous"/>
    </xf>
    <xf numFmtId="0" fontId="0" fillId="0" borderId="1" xfId="0" applyNumberFormat="1" applyFont="1" applyFill="1" applyBorder="1" applyAlignment="1" applyProtection="1">
      <alignment horizontal="left"/>
    </xf>
    <xf numFmtId="0" fontId="0" fillId="3" borderId="1" xfId="0" applyNumberFormat="1" applyFont="1" applyFill="1" applyBorder="1" applyAlignment="1" applyProtection="1">
      <alignment horizontal="lef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>
      <alignment horizontal="centerContinuous" vertical="center"/>
    </xf>
    <xf numFmtId="0" fontId="0" fillId="0" borderId="3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4" borderId="2" xfId="0" applyNumberFormat="1" applyFont="1" applyFill="1" applyBorder="1" applyAlignment="1" applyProtection="1"/>
    <xf numFmtId="176" fontId="0" fillId="4" borderId="5" xfId="0" applyNumberFormat="1" applyFont="1" applyFill="1" applyBorder="1" applyAlignment="1" applyProtection="1"/>
    <xf numFmtId="4" fontId="0" fillId="4" borderId="6" xfId="0" applyNumberFormat="1" applyFont="1" applyFill="1" applyBorder="1" applyAlignment="1" applyProtection="1">
      <alignment wrapText="1"/>
    </xf>
    <xf numFmtId="4" fontId="0" fillId="4" borderId="7" xfId="0" applyNumberFormat="1" applyFont="1" applyFill="1" applyBorder="1" applyAlignment="1" applyProtection="1">
      <alignment wrapText="1"/>
    </xf>
    <xf numFmtId="4" fontId="0" fillId="4" borderId="2" xfId="0" applyNumberFormat="1" applyFont="1" applyFill="1" applyBorder="1" applyAlignment="1" applyProtection="1">
      <alignment wrapText="1"/>
    </xf>
    <xf numFmtId="0" fontId="0" fillId="0" borderId="0" xfId="0" applyFill="1"/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49" fontId="0" fillId="4" borderId="7" xfId="0" applyNumberFormat="1" applyFont="1" applyFill="1" applyBorder="1" applyAlignment="1" applyProtection="1"/>
    <xf numFmtId="49" fontId="0" fillId="4" borderId="6" xfId="0" applyNumberFormat="1" applyFont="1" applyFill="1" applyBorder="1" applyAlignment="1" applyProtection="1"/>
    <xf numFmtId="4" fontId="0" fillId="4" borderId="7" xfId="0" applyNumberFormat="1" applyFont="1" applyFill="1" applyBorder="1" applyAlignment="1" applyProtection="1"/>
    <xf numFmtId="49" fontId="0" fillId="4" borderId="7" xfId="0" applyNumberFormat="1" applyFont="1" applyFill="1" applyBorder="1" applyAlignment="1" applyProtection="1">
      <alignment horizontal="right"/>
    </xf>
    <xf numFmtId="49" fontId="0" fillId="4" borderId="2" xfId="0" applyNumberFormat="1" applyFont="1" applyFill="1" applyBorder="1" applyAlignment="1" applyProtection="1">
      <alignment horizontal="right"/>
    </xf>
    <xf numFmtId="4" fontId="0" fillId="4" borderId="2" xfId="0" applyNumberFormat="1" applyFont="1" applyFill="1" applyBorder="1" applyAlignment="1" applyProtection="1"/>
    <xf numFmtId="4" fontId="0" fillId="4" borderId="5" xfId="0" applyNumberFormat="1" applyFont="1" applyFill="1" applyBorder="1" applyAlignment="1" applyProtection="1"/>
    <xf numFmtId="4" fontId="0" fillId="4" borderId="6" xfId="0" applyNumberFormat="1" applyFont="1" applyFill="1" applyBorder="1" applyAlignment="1" applyProtection="1"/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0" fillId="2" borderId="7" xfId="0" applyNumberFormat="1" applyFont="1" applyFill="1" applyBorder="1" applyAlignment="1" applyProtection="1"/>
    <xf numFmtId="49" fontId="0" fillId="2" borderId="2" xfId="0" applyNumberFormat="1" applyFont="1" applyFill="1" applyBorder="1" applyAlignment="1" applyProtection="1"/>
    <xf numFmtId="178" fontId="0" fillId="2" borderId="6" xfId="0" applyNumberFormat="1" applyFont="1" applyFill="1" applyBorder="1" applyAlignment="1" applyProtection="1"/>
    <xf numFmtId="4" fontId="0" fillId="2" borderId="2" xfId="0" applyNumberFormat="1" applyFont="1" applyFill="1" applyBorder="1" applyAlignment="1" applyProtection="1">
      <alignment wrapText="1"/>
    </xf>
    <xf numFmtId="4" fontId="0" fillId="2" borderId="5" xfId="0" applyNumberFormat="1" applyFont="1" applyFill="1" applyBorder="1" applyAlignment="1" applyProtection="1">
      <alignment wrapText="1"/>
    </xf>
    <xf numFmtId="0" fontId="0" fillId="2" borderId="2" xfId="0" applyFill="1" applyBorder="1"/>
    <xf numFmtId="49" fontId="0" fillId="2" borderId="7" xfId="0" applyNumberFormat="1" applyFont="1" applyFill="1" applyBorder="1" applyAlignment="1" applyProtection="1">
      <alignment horizontal="center" wrapText="1"/>
    </xf>
    <xf numFmtId="49" fontId="0" fillId="2" borderId="2" xfId="0" applyNumberFormat="1" applyFont="1" applyFill="1" applyBorder="1" applyAlignment="1" applyProtection="1">
      <alignment horizontal="center" wrapText="1"/>
    </xf>
    <xf numFmtId="178" fontId="0" fillId="2" borderId="5" xfId="0" applyNumberFormat="1" applyFont="1" applyFill="1" applyBorder="1" applyAlignment="1" applyProtection="1">
      <alignment wrapText="1"/>
    </xf>
    <xf numFmtId="4" fontId="0" fillId="2" borderId="6" xfId="0" applyNumberFormat="1" applyFont="1" applyFill="1" applyBorder="1" applyAlignment="1" applyProtection="1">
      <alignment wrapText="1"/>
    </xf>
    <xf numFmtId="49" fontId="0" fillId="4" borderId="2" xfId="0" applyNumberFormat="1" applyFont="1" applyFill="1" applyBorder="1" applyAlignment="1" applyProtection="1">
      <alignment wrapText="1"/>
    </xf>
    <xf numFmtId="4" fontId="0" fillId="4" borderId="5" xfId="0" applyNumberFormat="1" applyFont="1" applyFill="1" applyBorder="1" applyAlignment="1" applyProtection="1">
      <alignment wrapText="1"/>
    </xf>
    <xf numFmtId="49" fontId="0" fillId="4" borderId="7" xfId="0" applyNumberFormat="1" applyFont="1" applyFill="1" applyBorder="1" applyAlignment="1" applyProtection="1">
      <alignment horizontal="center" wrapText="1"/>
    </xf>
    <xf numFmtId="49" fontId="0" fillId="4" borderId="2" xfId="0" applyNumberFormat="1" applyFont="1" applyFill="1" applyBorder="1" applyAlignment="1" applyProtection="1">
      <alignment horizontal="center" wrapText="1"/>
    </xf>
    <xf numFmtId="9" fontId="0" fillId="4" borderId="5" xfId="0" applyNumberFormat="1" applyFont="1" applyFill="1" applyBorder="1" applyAlignment="1" applyProtection="1">
      <alignment wrapText="1"/>
    </xf>
    <xf numFmtId="0" fontId="0" fillId="0" borderId="2" xfId="0" applyBorder="1"/>
    <xf numFmtId="0" fontId="0" fillId="4" borderId="2" xfId="0" applyNumberFormat="1" applyFont="1" applyFill="1" applyBorder="1" applyAlignment="1" applyProtection="1">
      <alignment wrapText="1"/>
    </xf>
    <xf numFmtId="2" fontId="0" fillId="4" borderId="2" xfId="0" applyNumberFormat="1" applyFont="1" applyFill="1" applyBorder="1" applyAlignment="1" applyProtection="1">
      <alignment wrapText="1"/>
    </xf>
    <xf numFmtId="4" fontId="0" fillId="2" borderId="7" xfId="0" applyNumberFormat="1" applyFont="1" applyFill="1" applyBorder="1" applyAlignment="1" applyProtection="1">
      <alignment wrapText="1"/>
    </xf>
    <xf numFmtId="0" fontId="0" fillId="0" borderId="0" xfId="0" applyAlignment="1">
      <alignment horizontal="centerContinuous"/>
    </xf>
    <xf numFmtId="0" fontId="0" fillId="0" borderId="3" xfId="0" applyFill="1" applyBorder="1" applyAlignment="1">
      <alignment horizontal="centerContinuous"/>
    </xf>
    <xf numFmtId="0" fontId="0" fillId="0" borderId="2" xfId="0" applyFill="1" applyBorder="1" applyAlignment="1">
      <alignment horizontal="centerContinuous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1" xfId="0" applyNumberFormat="1" applyFont="1" applyFill="1" applyBorder="1" applyAlignment="1" applyProtection="1">
      <alignment horizontal="left"/>
    </xf>
    <xf numFmtId="9" fontId="0" fillId="4" borderId="6" xfId="0" applyNumberFormat="1" applyFont="1" applyFill="1" applyBorder="1" applyAlignment="1" applyProtection="1"/>
    <xf numFmtId="9" fontId="0" fillId="4" borderId="5" xfId="0" applyNumberFormat="1" applyFont="1" applyFill="1" applyBorder="1" applyAlignment="1" applyProtection="1"/>
    <xf numFmtId="9" fontId="0" fillId="4" borderId="5" xfId="0" applyNumberFormat="1" applyFont="1" applyFill="1" applyBorder="1" applyAlignment="1" applyProtection="1">
      <alignment horizontal="left" wrapText="1"/>
    </xf>
    <xf numFmtId="0" fontId="0" fillId="0" borderId="2" xfId="0" applyFill="1" applyBorder="1"/>
    <xf numFmtId="178" fontId="0" fillId="2" borderId="7" xfId="0" applyNumberFormat="1" applyFont="1" applyFill="1" applyBorder="1" applyAlignment="1" applyProtection="1">
      <alignment wrapText="1"/>
    </xf>
    <xf numFmtId="0" fontId="0" fillId="0" borderId="0" xfId="0" applyFill="1" applyAlignment="1">
      <alignment horizontal="centerContinuous"/>
    </xf>
    <xf numFmtId="178" fontId="0" fillId="2" borderId="6" xfId="0" applyNumberFormat="1" applyFont="1" applyFill="1" applyBorder="1" applyAlignment="1" applyProtection="1">
      <alignment wrapText="1"/>
    </xf>
    <xf numFmtId="0" fontId="0" fillId="0" borderId="3" xfId="0" applyBorder="1"/>
    <xf numFmtId="0" fontId="0" fillId="0" borderId="3" xfId="0" applyFill="1" applyBorder="1"/>
    <xf numFmtId="0" fontId="0" fillId="0" borderId="4" xfId="0" applyBorder="1" applyAlignment="1">
      <alignment horizontal="center"/>
    </xf>
    <xf numFmtId="49" fontId="0" fillId="2" borderId="7" xfId="0" applyNumberFormat="1" applyFont="1" applyFill="1" applyBorder="1" applyAlignment="1" applyProtection="1">
      <alignment wrapText="1"/>
    </xf>
    <xf numFmtId="49" fontId="0" fillId="2" borderId="2" xfId="0" applyNumberFormat="1" applyFont="1" applyFill="1" applyBorder="1" applyAlignment="1" applyProtection="1">
      <alignment wrapText="1"/>
    </xf>
    <xf numFmtId="9" fontId="0" fillId="4" borderId="2" xfId="0" applyNumberFormat="1" applyFont="1" applyFill="1" applyBorder="1" applyAlignment="1" applyProtection="1">
      <alignment wrapText="1"/>
    </xf>
    <xf numFmtId="0" fontId="2" fillId="0" borderId="0" xfId="0" applyFont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0" fillId="0" borderId="4" xfId="0" applyFill="1" applyBorder="1" applyAlignment="1">
      <alignment horizontal="center"/>
    </xf>
    <xf numFmtId="178" fontId="0" fillId="2" borderId="7" xfId="0" applyNumberFormat="1" applyFont="1" applyFill="1" applyBorder="1" applyAlignment="1" applyProtection="1"/>
    <xf numFmtId="49" fontId="0" fillId="2" borderId="5" xfId="0" applyNumberFormat="1" applyFont="1" applyFill="1" applyBorder="1" applyAlignment="1" applyProtection="1"/>
    <xf numFmtId="49" fontId="0" fillId="4" borderId="5" xfId="0" applyNumberFormat="1" applyFont="1" applyFill="1" applyBorder="1" applyAlignment="1" applyProtection="1"/>
    <xf numFmtId="49" fontId="0" fillId="4" borderId="5" xfId="0" applyNumberFormat="1" applyFont="1" applyFill="1" applyBorder="1" applyAlignment="1" applyProtection="1">
      <alignment wrapText="1"/>
    </xf>
    <xf numFmtId="49" fontId="0" fillId="4" borderId="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12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13" xfId="0" applyFill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 wrapText="1"/>
    </xf>
    <xf numFmtId="49" fontId="0" fillId="2" borderId="5" xfId="0" applyNumberFormat="1" applyFont="1" applyFill="1" applyBorder="1" applyAlignment="1" applyProtection="1">
      <alignment wrapText="1"/>
    </xf>
    <xf numFmtId="0" fontId="0" fillId="4" borderId="7" xfId="0" applyNumberFormat="1" applyFont="1" applyFill="1" applyBorder="1" applyAlignment="1" applyProtection="1">
      <alignment wrapText="1"/>
    </xf>
    <xf numFmtId="2" fontId="0" fillId="4" borderId="5" xfId="0" applyNumberFormat="1" applyFont="1" applyFill="1" applyBorder="1" applyAlignment="1" applyProtection="1">
      <alignment wrapText="1"/>
    </xf>
    <xf numFmtId="4" fontId="0" fillId="2" borderId="1" xfId="0" applyNumberFormat="1" applyFont="1" applyFill="1" applyBorder="1" applyAlignment="1" applyProtection="1">
      <alignment wrapText="1"/>
    </xf>
    <xf numFmtId="4" fontId="0" fillId="2" borderId="3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2" fontId="0" fillId="4" borderId="6" xfId="0" applyNumberFormat="1" applyFont="1" applyFill="1" applyBorder="1" applyAlignment="1" applyProtection="1">
      <alignment wrapText="1"/>
    </xf>
    <xf numFmtId="2" fontId="0" fillId="4" borderId="7" xfId="0" applyNumberFormat="1" applyFont="1" applyFill="1" applyBorder="1" applyAlignment="1" applyProtection="1">
      <alignment wrapText="1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Alignment="1" applyProtection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2" borderId="7" xfId="0" applyFill="1" applyBorder="1" applyAlignment="1">
      <alignment horizontal="left"/>
    </xf>
    <xf numFmtId="4" fontId="0" fillId="2" borderId="2" xfId="0" applyNumberFormat="1" applyFont="1" applyFill="1" applyBorder="1" applyAlignment="1" applyProtection="1">
      <alignment horizontal="right"/>
    </xf>
    <xf numFmtId="0" fontId="0" fillId="2" borderId="6" xfId="0" applyFill="1" applyBorder="1" applyAlignment="1">
      <alignment horizontal="left"/>
    </xf>
    <xf numFmtId="4" fontId="0" fillId="2" borderId="7" xfId="0" applyNumberFormat="1" applyFont="1" applyFill="1" applyBorder="1" applyAlignment="1" applyProtection="1">
      <alignment horizontal="right"/>
    </xf>
    <xf numFmtId="0" fontId="0" fillId="2" borderId="0" xfId="0" applyFill="1" applyAlignment="1">
      <alignment horizontal="left"/>
    </xf>
    <xf numFmtId="4" fontId="0" fillId="2" borderId="3" xfId="0" applyNumberFormat="1" applyFont="1" applyFill="1" applyBorder="1" applyAlignment="1" applyProtection="1">
      <alignment horizontal="right"/>
    </xf>
    <xf numFmtId="0" fontId="0" fillId="2" borderId="2" xfId="0" applyFill="1" applyBorder="1" applyAlignment="1">
      <alignment horizontal="left"/>
    </xf>
    <xf numFmtId="4" fontId="0" fillId="2" borderId="3" xfId="0" applyNumberForma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0" fillId="2" borderId="12" xfId="0" applyNumberFormat="1" applyFont="1" applyFill="1" applyBorder="1" applyAlignment="1" applyProtection="1">
      <alignment horizontal="right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0" borderId="0" xfId="0" applyNumberFormat="1" applyFont="1" applyFill="1" applyAlignment="1" applyProtection="1">
      <alignment horizontal="centerContinuous" vertical="center"/>
    </xf>
    <xf numFmtId="9" fontId="0" fillId="4" borderId="7" xfId="0" applyNumberFormat="1" applyFont="1" applyFill="1" applyBorder="1" applyAlignment="1" applyProtection="1"/>
    <xf numFmtId="49" fontId="0" fillId="2" borderId="7" xfId="0" applyNumberFormat="1" applyFont="1" applyFill="1" applyBorder="1" applyAlignment="1" applyProtection="1">
      <alignment horizontal="right"/>
    </xf>
    <xf numFmtId="49" fontId="0" fillId="4" borderId="7" xfId="0" applyNumberFormat="1" applyFont="1" applyFill="1" applyBorder="1" applyAlignment="1" applyProtection="1">
      <alignment wrapText="1"/>
    </xf>
    <xf numFmtId="176" fontId="0" fillId="0" borderId="0" xfId="0" applyNumberFormat="1" applyFont="1" applyFill="1" applyAlignment="1" applyProtection="1"/>
    <xf numFmtId="0" fontId="0" fillId="0" borderId="3" xfId="0" applyFill="1" applyBorder="1" applyAlignment="1">
      <alignment horizontal="center"/>
    </xf>
    <xf numFmtId="4" fontId="0" fillId="2" borderId="4" xfId="0" applyNumberFormat="1" applyFont="1" applyFill="1" applyBorder="1" applyAlignment="1" applyProtection="1">
      <alignment horizontal="right"/>
    </xf>
    <xf numFmtId="4" fontId="0" fillId="2" borderId="9" xfId="0" applyNumberFormat="1" applyFont="1" applyFill="1" applyBorder="1" applyAlignment="1" applyProtection="1">
      <alignment horizontal="right"/>
    </xf>
    <xf numFmtId="0" fontId="0" fillId="2" borderId="5" xfId="0" applyFill="1" applyBorder="1" applyAlignment="1">
      <alignment horizontal="left"/>
    </xf>
    <xf numFmtId="0" fontId="0" fillId="2" borderId="9" xfId="0" applyFill="1" applyBorder="1" applyAlignment="1">
      <alignment horizontal="right"/>
    </xf>
    <xf numFmtId="4" fontId="0" fillId="2" borderId="4" xfId="0" applyNumberFormat="1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4" fontId="0" fillId="2" borderId="9" xfId="0" applyNumberForma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3" fillId="0" borderId="0" xfId="4" applyNumberFormat="1" applyFont="1"/>
    <xf numFmtId="0" fontId="4" fillId="0" borderId="0" xfId="4" applyNumberFormat="1" applyFont="1" applyAlignment="1">
      <alignment horizontal="center"/>
    </xf>
    <xf numFmtId="0" fontId="3" fillId="0" borderId="0" xfId="4" applyNumberFormat="1" applyFont="1" applyAlignment="1">
      <alignment horizontal="center"/>
    </xf>
    <xf numFmtId="0" fontId="5" fillId="0" borderId="0" xfId="4" applyNumberFormat="1" applyFont="1" applyFill="1" applyAlignment="1" applyProtection="1"/>
    <xf numFmtId="0" fontId="6" fillId="0" borderId="0" xfId="4" applyNumberFormat="1" applyFont="1" applyAlignment="1">
      <alignment horizontal="center"/>
    </xf>
    <xf numFmtId="0" fontId="7" fillId="0" borderId="0" xfId="4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33"/>
  <sheetViews>
    <sheetView showGridLines="0" showZeros="0" workbookViewId="0">
      <selection activeCell="B4" sqref="B4"/>
    </sheetView>
  </sheetViews>
  <sheetFormatPr defaultColWidth="9.16666666666667" defaultRowHeight="12.75" customHeight="1"/>
  <cols>
    <col min="1" max="1" width="160.833333333333" customWidth="1"/>
    <col min="2" max="2" width="94.5" customWidth="1"/>
  </cols>
  <sheetData>
    <row r="1" ht="47.25" customHeight="1" spans="1:1">
      <c r="A1" s="131" t="s">
        <v>0</v>
      </c>
    </row>
    <row r="2" ht="63.75" customHeight="1" spans="1:1">
      <c r="A2" s="132" t="s">
        <v>1</v>
      </c>
    </row>
    <row r="3" ht="65.1" customHeight="1" spans="1:1">
      <c r="A3" s="133"/>
    </row>
    <row r="4" ht="65.1" customHeight="1" spans="1:1">
      <c r="A4" s="133"/>
    </row>
    <row r="5" customHeight="1" spans="1:1">
      <c r="A5" s="133"/>
    </row>
    <row r="6" customHeight="1" spans="1:1">
      <c r="A6" s="133"/>
    </row>
    <row r="7" customHeight="1" spans="1:1">
      <c r="A7" s="133"/>
    </row>
    <row r="8" ht="22.5" customHeight="1" spans="1:1">
      <c r="A8" s="134" t="s">
        <v>2</v>
      </c>
    </row>
    <row r="9" ht="22.5" customHeight="1" spans="1:1">
      <c r="A9" s="135"/>
    </row>
    <row r="10" ht="48" customHeight="1" spans="1:1">
      <c r="A10" s="136"/>
    </row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</sheetData>
  <printOptions horizontalCentered="1"/>
  <pageMargins left="0.708661417322835" right="0.78740157480315" top="0.984251968503937" bottom="0.984251968503937" header="0.511811004848931" footer="0.511811004848931"/>
  <pageSetup paperSize="9" orientation="landscape"/>
  <headerFooter alignWithMargins="0">
    <oddFooter>&amp;C&amp;"Times New Roman,常规"&amp;P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R13"/>
  <sheetViews>
    <sheetView showGridLines="0" showZeros="0" workbookViewId="0">
      <selection activeCell="D7" sqref="D7"/>
    </sheetView>
  </sheetViews>
  <sheetFormatPr defaultColWidth="9.16666666666667" defaultRowHeight="12.75" customHeight="1"/>
  <cols>
    <col min="1" max="1" width="8.33333333333333" customWidth="1"/>
    <col min="2" max="2" width="7.16666666666667" customWidth="1"/>
    <col min="3" max="3" width="5" customWidth="1"/>
    <col min="4" max="4" width="15.3333333333333" customWidth="1"/>
    <col min="5" max="13" width="9.16666666666667" customWidth="1"/>
    <col min="14" max="14" width="8.66666666666667" customWidth="1"/>
    <col min="16" max="16" width="6" customWidth="1"/>
    <col min="17" max="17" width="7.83333333333333" customWidth="1"/>
    <col min="18" max="18" width="10" customWidth="1"/>
  </cols>
  <sheetData>
    <row r="1" customHeight="1" spans="1:1">
      <c r="A1" t="s">
        <v>223</v>
      </c>
    </row>
    <row r="2" ht="20.25" customHeight="1" spans="1:18">
      <c r="A2" s="2" t="s">
        <v>224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Height="1" spans="1:18">
      <c r="A3" t="s">
        <v>6</v>
      </c>
      <c r="B3" s="3"/>
      <c r="C3" s="4"/>
      <c r="D3" s="4"/>
      <c r="E3" s="4"/>
      <c r="F3" s="4"/>
      <c r="G3" s="4"/>
      <c r="H3" s="4"/>
      <c r="I3" s="4"/>
      <c r="R3" t="s">
        <v>151</v>
      </c>
    </row>
    <row r="4" ht="30" customHeight="1" spans="1:18">
      <c r="A4" s="34" t="s">
        <v>152</v>
      </c>
      <c r="B4" s="58"/>
      <c r="C4" s="8"/>
      <c r="D4" s="36" t="s">
        <v>170</v>
      </c>
      <c r="E4" s="36" t="s">
        <v>88</v>
      </c>
      <c r="F4" s="35" t="s">
        <v>172</v>
      </c>
      <c r="G4" s="35"/>
      <c r="H4" s="35"/>
      <c r="I4" s="35"/>
      <c r="J4" s="34"/>
      <c r="K4" s="34"/>
      <c r="L4" s="34"/>
      <c r="M4" s="34"/>
      <c r="N4" s="34"/>
      <c r="O4" s="34"/>
      <c r="P4" s="34" t="s">
        <v>175</v>
      </c>
      <c r="Q4" s="34"/>
      <c r="R4" s="34"/>
    </row>
    <row r="5" ht="30" customHeight="1" spans="1:18">
      <c r="A5" s="60" t="s">
        <v>107</v>
      </c>
      <c r="B5" s="60" t="s">
        <v>108</v>
      </c>
      <c r="C5" s="61" t="s">
        <v>109</v>
      </c>
      <c r="D5" s="12"/>
      <c r="E5" s="12"/>
      <c r="F5" s="13" t="s">
        <v>100</v>
      </c>
      <c r="G5" s="13" t="s">
        <v>225</v>
      </c>
      <c r="H5" s="13" t="s">
        <v>214</v>
      </c>
      <c r="I5" s="13" t="s">
        <v>215</v>
      </c>
      <c r="J5" s="13" t="s">
        <v>226</v>
      </c>
      <c r="K5" s="13" t="s">
        <v>216</v>
      </c>
      <c r="L5" s="13" t="s">
        <v>211</v>
      </c>
      <c r="M5" s="13" t="s">
        <v>220</v>
      </c>
      <c r="N5" s="13" t="s">
        <v>212</v>
      </c>
      <c r="O5" s="13" t="s">
        <v>222</v>
      </c>
      <c r="P5" s="13" t="s">
        <v>100</v>
      </c>
      <c r="Q5" s="13" t="s">
        <v>227</v>
      </c>
      <c r="R5" s="13" t="s">
        <v>198</v>
      </c>
    </row>
    <row r="6" s="1" customFormat="1" ht="30" customHeight="1" spans="1:18">
      <c r="A6" s="39"/>
      <c r="B6" s="39"/>
      <c r="C6" s="39"/>
      <c r="D6" s="39" t="s">
        <v>100</v>
      </c>
      <c r="E6" s="18">
        <v>57.69</v>
      </c>
      <c r="F6" s="18">
        <v>57.69</v>
      </c>
      <c r="G6" s="41">
        <f t="shared" ref="G6:G9" si="0">F6-H6-I6-K6-N6-O6</f>
        <v>34.76</v>
      </c>
      <c r="H6" s="41">
        <v>3</v>
      </c>
      <c r="I6" s="41">
        <v>3</v>
      </c>
      <c r="J6" s="41"/>
      <c r="K6" s="41">
        <v>5</v>
      </c>
      <c r="L6" s="41"/>
      <c r="M6" s="41"/>
      <c r="N6" s="41">
        <v>3</v>
      </c>
      <c r="O6" s="41">
        <v>8.93</v>
      </c>
      <c r="P6" s="41">
        <v>0</v>
      </c>
      <c r="Q6" s="41">
        <v>0</v>
      </c>
      <c r="R6" s="41">
        <v>0</v>
      </c>
    </row>
    <row r="7" ht="30" customHeight="1" spans="1:18">
      <c r="A7" s="14" t="s">
        <v>110</v>
      </c>
      <c r="B7" s="14"/>
      <c r="C7" s="14"/>
      <c r="D7" s="48" t="s">
        <v>111</v>
      </c>
      <c r="E7" s="18">
        <v>57.69</v>
      </c>
      <c r="F7" s="18">
        <v>57.69</v>
      </c>
      <c r="G7" s="41">
        <f t="shared" si="0"/>
        <v>34.76</v>
      </c>
      <c r="H7" s="41">
        <v>3</v>
      </c>
      <c r="I7" s="41">
        <v>3</v>
      </c>
      <c r="J7" s="41"/>
      <c r="K7" s="41">
        <v>5</v>
      </c>
      <c r="L7" s="41"/>
      <c r="M7" s="41"/>
      <c r="N7" s="41">
        <v>3</v>
      </c>
      <c r="O7" s="41">
        <v>8.93</v>
      </c>
      <c r="P7" s="41">
        <v>0</v>
      </c>
      <c r="Q7" s="41">
        <v>0</v>
      </c>
      <c r="R7" s="41">
        <v>0</v>
      </c>
    </row>
    <row r="8" ht="30" customHeight="1" spans="1:18">
      <c r="A8" s="14" t="s">
        <v>112</v>
      </c>
      <c r="B8" s="14" t="s">
        <v>122</v>
      </c>
      <c r="C8" s="14"/>
      <c r="D8" s="14" t="s">
        <v>123</v>
      </c>
      <c r="E8" s="18">
        <v>57.69</v>
      </c>
      <c r="F8" s="18">
        <v>57.69</v>
      </c>
      <c r="G8" s="41">
        <f t="shared" si="0"/>
        <v>34.76</v>
      </c>
      <c r="H8" s="41">
        <v>3</v>
      </c>
      <c r="I8" s="41">
        <v>3</v>
      </c>
      <c r="J8" s="41"/>
      <c r="K8" s="41">
        <v>5</v>
      </c>
      <c r="L8" s="41"/>
      <c r="M8" s="41"/>
      <c r="N8" s="41">
        <v>3</v>
      </c>
      <c r="O8" s="41">
        <v>8.93</v>
      </c>
      <c r="P8" s="41">
        <v>0</v>
      </c>
      <c r="Q8" s="41">
        <v>0</v>
      </c>
      <c r="R8" s="41">
        <v>0</v>
      </c>
    </row>
    <row r="9" ht="30" customHeight="1" spans="1:18">
      <c r="A9" s="14" t="s">
        <v>115</v>
      </c>
      <c r="B9" s="14" t="s">
        <v>125</v>
      </c>
      <c r="C9" s="14" t="s">
        <v>117</v>
      </c>
      <c r="D9" s="14" t="s">
        <v>194</v>
      </c>
      <c r="E9" s="18">
        <v>57.69</v>
      </c>
      <c r="F9" s="18">
        <v>57.69</v>
      </c>
      <c r="G9" s="41">
        <f t="shared" si="0"/>
        <v>34.76</v>
      </c>
      <c r="H9" s="41">
        <v>3</v>
      </c>
      <c r="I9" s="41">
        <v>3</v>
      </c>
      <c r="J9" s="41"/>
      <c r="K9" s="41">
        <v>5</v>
      </c>
      <c r="L9" s="41"/>
      <c r="M9" s="41"/>
      <c r="N9" s="41">
        <v>3</v>
      </c>
      <c r="O9" s="41">
        <v>8.93</v>
      </c>
      <c r="P9" s="41">
        <v>0</v>
      </c>
      <c r="Q9" s="41">
        <v>0</v>
      </c>
      <c r="R9" s="41">
        <v>0</v>
      </c>
    </row>
    <row r="10" ht="21" customHeight="1" spans="7:7">
      <c r="G10" s="19"/>
    </row>
    <row r="11" ht="21" customHeight="1" spans="7:7">
      <c r="G11" s="19"/>
    </row>
    <row r="12" ht="21" customHeight="1" spans="7:7">
      <c r="G12" s="19"/>
    </row>
    <row r="13" ht="21" customHeight="1" spans="7:7">
      <c r="G13" s="19"/>
    </row>
  </sheetData>
  <mergeCells count="3">
    <mergeCell ref="B3:I3"/>
    <mergeCell ref="D4:D5"/>
    <mergeCell ref="E4:E5"/>
  </mergeCells>
  <printOptions gridLines="1"/>
  <pageMargins left="0.393055555555556" right="0" top="1" bottom="1" header="0.5" footer="0.5"/>
  <pageSetup paperSize="1" orientation="landscape"/>
  <headerFooter alignWithMargins="0">
    <oddHeader>&amp;C&amp;A</oddHeader>
    <oddFooter>&amp;C页(&amp;P)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P17"/>
  <sheetViews>
    <sheetView showGridLines="0" showZeros="0" workbookViewId="0">
      <selection activeCell="O9" sqref="O9"/>
    </sheetView>
  </sheetViews>
  <sheetFormatPr defaultColWidth="9.16666666666667" defaultRowHeight="12.75" customHeight="1"/>
  <cols>
    <col min="1" max="1" width="9.66666666666667" customWidth="1"/>
    <col min="2" max="3" width="7.16666666666667" customWidth="1"/>
    <col min="4" max="4" width="25" customWidth="1"/>
    <col min="5" max="5" width="10.8333333333333" customWidth="1"/>
    <col min="6" max="10" width="9.16666666666667" customWidth="1"/>
    <col min="11" max="11" width="11.5" customWidth="1"/>
    <col min="13" max="13" width="7.83333333333333" customWidth="1"/>
  </cols>
  <sheetData>
    <row r="1" customHeight="1" spans="1:1">
      <c r="A1" t="s">
        <v>228</v>
      </c>
    </row>
    <row r="2" ht="28.5" customHeight="1" spans="1:16">
      <c r="A2" s="116" t="s">
        <v>229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customHeight="1" spans="1:16">
      <c r="A3" t="s">
        <v>6</v>
      </c>
      <c r="B3" s="3"/>
      <c r="C3" s="4"/>
      <c r="D3" s="4"/>
      <c r="E3" s="4"/>
      <c r="F3" s="4"/>
      <c r="G3" s="4"/>
      <c r="H3" s="4"/>
      <c r="P3" t="s">
        <v>151</v>
      </c>
    </row>
    <row r="4" ht="18.75" customHeight="1" spans="1:16">
      <c r="A4" s="34" t="s">
        <v>152</v>
      </c>
      <c r="B4" s="58"/>
      <c r="C4" s="8"/>
      <c r="D4" s="20" t="s">
        <v>106</v>
      </c>
      <c r="E4" s="20" t="s">
        <v>88</v>
      </c>
      <c r="F4" s="20" t="s">
        <v>230</v>
      </c>
      <c r="G4" s="20" t="s">
        <v>231</v>
      </c>
      <c r="H4" s="20" t="s">
        <v>232</v>
      </c>
      <c r="I4" s="6" t="s">
        <v>233</v>
      </c>
      <c r="J4" s="6" t="s">
        <v>234</v>
      </c>
      <c r="K4" s="6" t="s">
        <v>235</v>
      </c>
      <c r="L4" s="6" t="s">
        <v>236</v>
      </c>
      <c r="M4" s="6" t="s">
        <v>237</v>
      </c>
      <c r="N4" s="10" t="s">
        <v>238</v>
      </c>
      <c r="O4" s="10" t="s">
        <v>239</v>
      </c>
      <c r="P4" s="10" t="s">
        <v>240</v>
      </c>
    </row>
    <row r="5" ht="17.25" customHeight="1" spans="1:16">
      <c r="A5" s="60" t="s">
        <v>107</v>
      </c>
      <c r="B5" s="60" t="s">
        <v>108</v>
      </c>
      <c r="C5" s="61" t="s">
        <v>109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2"/>
      <c r="P5" s="12"/>
    </row>
    <row r="6" s="1" customFormat="1" ht="24" customHeight="1" spans="1:16">
      <c r="A6" s="38"/>
      <c r="B6" s="38"/>
      <c r="C6" s="38"/>
      <c r="D6" s="79" t="s">
        <v>100</v>
      </c>
      <c r="E6" s="56"/>
      <c r="F6" s="56"/>
      <c r="G6" s="56"/>
      <c r="H6" s="56"/>
      <c r="I6" s="56"/>
      <c r="J6" s="56"/>
      <c r="K6" s="56">
        <v>0</v>
      </c>
      <c r="L6" s="56">
        <v>0</v>
      </c>
      <c r="M6" s="56">
        <v>0</v>
      </c>
      <c r="N6" s="56">
        <v>0</v>
      </c>
      <c r="O6" s="41">
        <v>0</v>
      </c>
      <c r="P6" s="42">
        <v>0</v>
      </c>
    </row>
    <row r="7" ht="24" customHeight="1" spans="1:16">
      <c r="A7" s="38" t="s">
        <v>110</v>
      </c>
      <c r="B7" s="38"/>
      <c r="C7" s="38"/>
      <c r="D7" s="79" t="s">
        <v>111</v>
      </c>
      <c r="E7" s="56">
        <v>23.94</v>
      </c>
      <c r="F7" s="56"/>
      <c r="G7" s="56">
        <v>17.3</v>
      </c>
      <c r="H7" s="56"/>
      <c r="I7" s="56">
        <v>2.14</v>
      </c>
      <c r="J7" s="56"/>
      <c r="K7" s="56">
        <v>3</v>
      </c>
      <c r="L7" s="56">
        <v>0.5</v>
      </c>
      <c r="M7" s="56">
        <v>0</v>
      </c>
      <c r="N7" s="56">
        <v>0</v>
      </c>
      <c r="O7" s="41">
        <v>0</v>
      </c>
      <c r="P7" s="42">
        <v>1</v>
      </c>
    </row>
    <row r="8" ht="24" customHeight="1" spans="1:16">
      <c r="A8" s="38" t="s">
        <v>112</v>
      </c>
      <c r="B8" s="38" t="s">
        <v>113</v>
      </c>
      <c r="C8" s="38"/>
      <c r="D8" s="79" t="s">
        <v>114</v>
      </c>
      <c r="E8" s="56">
        <v>19.44</v>
      </c>
      <c r="F8" s="56"/>
      <c r="G8" s="56">
        <v>17.3</v>
      </c>
      <c r="H8" s="56"/>
      <c r="I8" s="56">
        <v>2.14</v>
      </c>
      <c r="J8" s="56"/>
      <c r="K8" s="56"/>
      <c r="L8" s="56"/>
      <c r="M8" s="56">
        <v>0</v>
      </c>
      <c r="N8" s="56">
        <v>0</v>
      </c>
      <c r="O8" s="41">
        <v>0</v>
      </c>
      <c r="P8" s="42"/>
    </row>
    <row r="9" ht="24" customHeight="1" spans="1:16">
      <c r="A9" s="38" t="s">
        <v>115</v>
      </c>
      <c r="B9" s="38" t="s">
        <v>116</v>
      </c>
      <c r="C9" s="38" t="s">
        <v>117</v>
      </c>
      <c r="D9" s="79" t="s">
        <v>118</v>
      </c>
      <c r="E9" s="56">
        <v>4.34</v>
      </c>
      <c r="F9" s="56"/>
      <c r="G9" s="56">
        <v>2.2</v>
      </c>
      <c r="H9" s="56"/>
      <c r="I9" s="56">
        <v>2.14</v>
      </c>
      <c r="J9" s="56"/>
      <c r="K9" s="56">
        <v>0</v>
      </c>
      <c r="L9" s="56">
        <v>0</v>
      </c>
      <c r="M9" s="56">
        <v>0</v>
      </c>
      <c r="N9" s="56">
        <v>0</v>
      </c>
      <c r="O9" s="41">
        <v>0</v>
      </c>
      <c r="P9" s="42">
        <v>0</v>
      </c>
    </row>
    <row r="10" ht="24" customHeight="1" spans="1:16">
      <c r="A10" s="14" t="s">
        <v>110</v>
      </c>
      <c r="B10" s="14" t="s">
        <v>113</v>
      </c>
      <c r="C10" s="14" t="s">
        <v>119</v>
      </c>
      <c r="D10" s="48" t="s">
        <v>120</v>
      </c>
      <c r="E10" s="55">
        <v>15.1</v>
      </c>
      <c r="F10" s="66"/>
      <c r="G10" s="66">
        <v>15.1</v>
      </c>
      <c r="H10" s="66"/>
      <c r="I10" s="53"/>
      <c r="J10" s="66"/>
      <c r="K10" s="66"/>
      <c r="L10" s="66"/>
      <c r="M10" s="66"/>
      <c r="N10" s="66"/>
      <c r="O10" s="66"/>
      <c r="P10" s="66"/>
    </row>
    <row r="11" ht="24" customHeight="1" spans="1:16">
      <c r="A11" s="14" t="s">
        <v>112</v>
      </c>
      <c r="B11" s="14" t="s">
        <v>122</v>
      </c>
      <c r="C11" s="14"/>
      <c r="D11" s="75" t="s">
        <v>123</v>
      </c>
      <c r="E11" s="18">
        <v>4.5</v>
      </c>
      <c r="F11" s="18"/>
      <c r="G11" s="18"/>
      <c r="H11" s="18"/>
      <c r="I11" s="18"/>
      <c r="J11" s="18"/>
      <c r="K11" s="56">
        <v>3</v>
      </c>
      <c r="L11" s="56">
        <v>0.5</v>
      </c>
      <c r="M11" s="56">
        <v>0</v>
      </c>
      <c r="N11" s="56">
        <v>0</v>
      </c>
      <c r="O11" s="41">
        <v>0</v>
      </c>
      <c r="P11" s="42">
        <v>1</v>
      </c>
    </row>
    <row r="12" ht="24" customHeight="1" spans="1:16">
      <c r="A12" s="14" t="s">
        <v>115</v>
      </c>
      <c r="B12" s="14" t="s">
        <v>125</v>
      </c>
      <c r="C12" s="14" t="s">
        <v>117</v>
      </c>
      <c r="D12" s="75" t="s">
        <v>194</v>
      </c>
      <c r="E12" s="18">
        <v>4.5</v>
      </c>
      <c r="F12" s="18"/>
      <c r="G12" s="18"/>
      <c r="H12" s="18"/>
      <c r="I12" s="18"/>
      <c r="J12" s="18"/>
      <c r="K12" s="56">
        <v>3</v>
      </c>
      <c r="L12" s="56">
        <v>0.5</v>
      </c>
      <c r="M12" s="56">
        <v>0</v>
      </c>
      <c r="N12" s="56">
        <v>0</v>
      </c>
      <c r="O12" s="41">
        <v>0</v>
      </c>
      <c r="P12" s="42">
        <v>1</v>
      </c>
    </row>
    <row r="13" ht="24" customHeight="1" spans="5:6">
      <c r="E13" s="19"/>
      <c r="F13" s="19"/>
    </row>
    <row r="14" ht="24" customHeight="1" spans="6:6">
      <c r="F14" s="19"/>
    </row>
    <row r="15" ht="24" customHeight="1"/>
    <row r="16" ht="24" customHeight="1"/>
    <row r="17" ht="24" customHeight="1" spans="9:9">
      <c r="I17" s="19"/>
    </row>
  </sheetData>
  <mergeCells count="14">
    <mergeCell ref="B3:H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gridLines="1"/>
  <pageMargins left="0.393055555555556" right="0" top="1" bottom="1" header="0.5" footer="0.5"/>
  <pageSetup paperSize="1" orientation="landscape"/>
  <headerFooter alignWithMargins="0">
    <oddHeader>&amp;C&amp;A</oddHeader>
    <oddFooter>&amp;C页(&amp;P)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J11"/>
  <sheetViews>
    <sheetView showGridLines="0" showZeros="0" workbookViewId="0">
      <selection activeCell="J16" sqref="J16"/>
    </sheetView>
  </sheetViews>
  <sheetFormatPr defaultColWidth="9.16666666666667" defaultRowHeight="12.75" customHeight="1"/>
  <cols>
    <col min="1" max="1" width="9.16666666666667" customWidth="1"/>
    <col min="2" max="3" width="7.16666666666667" customWidth="1"/>
    <col min="4" max="4" width="20.8333333333333" customWidth="1"/>
    <col min="5" max="5" width="17.3333333333333" customWidth="1"/>
    <col min="6" max="10" width="15.3333333333333" customWidth="1"/>
    <col min="11" max="12" width="11" customWidth="1"/>
  </cols>
  <sheetData>
    <row r="1" customHeight="1" spans="1:1">
      <c r="A1" t="s">
        <v>241</v>
      </c>
    </row>
    <row r="2" ht="30" customHeight="1" spans="1:10">
      <c r="A2" s="116" t="s">
        <v>242</v>
      </c>
      <c r="B2" s="2"/>
      <c r="C2" s="2"/>
      <c r="D2" s="2"/>
      <c r="E2" s="2"/>
      <c r="F2" s="2"/>
      <c r="G2" s="2"/>
      <c r="H2" s="2"/>
      <c r="I2" s="2"/>
      <c r="J2" s="2"/>
    </row>
    <row r="3" customHeight="1" spans="1:10">
      <c r="A3" t="s">
        <v>6</v>
      </c>
      <c r="B3" s="3"/>
      <c r="C3" s="4"/>
      <c r="D3" s="4"/>
      <c r="E3" s="4"/>
      <c r="F3" s="4"/>
      <c r="J3" s="5" t="s">
        <v>151</v>
      </c>
    </row>
    <row r="4" ht="13.5" customHeight="1" spans="1:10">
      <c r="A4" s="9" t="s">
        <v>152</v>
      </c>
      <c r="B4" s="8"/>
      <c r="C4" s="58"/>
      <c r="D4" s="20" t="s">
        <v>170</v>
      </c>
      <c r="E4" s="36" t="s">
        <v>88</v>
      </c>
      <c r="F4" s="36" t="s">
        <v>243</v>
      </c>
      <c r="G4" s="10" t="s">
        <v>236</v>
      </c>
      <c r="H4" s="10" t="s">
        <v>238</v>
      </c>
      <c r="I4" s="10" t="s">
        <v>244</v>
      </c>
      <c r="J4" s="10" t="s">
        <v>240</v>
      </c>
    </row>
    <row r="5" ht="21" customHeight="1" spans="1:10">
      <c r="A5" s="60" t="s">
        <v>107</v>
      </c>
      <c r="B5" s="60" t="s">
        <v>108</v>
      </c>
      <c r="C5" s="60" t="s">
        <v>109</v>
      </c>
      <c r="D5" s="11"/>
      <c r="E5" s="12"/>
      <c r="F5" s="12"/>
      <c r="G5" s="12"/>
      <c r="H5" s="12"/>
      <c r="I5" s="12"/>
      <c r="J5" s="12"/>
    </row>
    <row r="6" ht="24" customHeight="1" spans="1:10">
      <c r="A6" s="38" t="s">
        <v>110</v>
      </c>
      <c r="B6" s="38"/>
      <c r="C6" s="39"/>
      <c r="D6" s="46" t="s">
        <v>111</v>
      </c>
      <c r="E6" s="56">
        <v>23.94</v>
      </c>
      <c r="F6" s="56">
        <v>5.14</v>
      </c>
      <c r="G6" s="56">
        <v>0.5</v>
      </c>
      <c r="H6" s="56"/>
      <c r="I6" s="56">
        <v>17.3</v>
      </c>
      <c r="J6" s="41">
        <v>1</v>
      </c>
    </row>
    <row r="7" ht="24" customHeight="1" spans="1:10">
      <c r="A7" s="38" t="s">
        <v>112</v>
      </c>
      <c r="B7" s="38" t="s">
        <v>113</v>
      </c>
      <c r="C7" s="39"/>
      <c r="D7" s="46" t="s">
        <v>114</v>
      </c>
      <c r="E7" s="56">
        <v>19.44</v>
      </c>
      <c r="F7" s="56">
        <v>2.14</v>
      </c>
      <c r="G7" s="56"/>
      <c r="H7" s="56"/>
      <c r="I7" s="56">
        <v>17.3</v>
      </c>
      <c r="J7" s="41"/>
    </row>
    <row r="8" ht="24" customHeight="1" spans="1:10">
      <c r="A8" s="38" t="s">
        <v>115</v>
      </c>
      <c r="B8" s="38" t="s">
        <v>116</v>
      </c>
      <c r="C8" s="39" t="s">
        <v>117</v>
      </c>
      <c r="D8" s="46" t="s">
        <v>118</v>
      </c>
      <c r="E8" s="56">
        <v>4.34</v>
      </c>
      <c r="F8" s="56">
        <v>2.14</v>
      </c>
      <c r="G8" s="56"/>
      <c r="H8" s="56"/>
      <c r="I8" s="56">
        <v>2.2</v>
      </c>
      <c r="J8" s="41"/>
    </row>
    <row r="9" ht="24" customHeight="1" spans="1:10">
      <c r="A9" s="14" t="s">
        <v>110</v>
      </c>
      <c r="B9" s="14" t="s">
        <v>113</v>
      </c>
      <c r="C9" s="14" t="s">
        <v>119</v>
      </c>
      <c r="D9" s="48" t="s">
        <v>120</v>
      </c>
      <c r="E9" s="55">
        <v>15.1</v>
      </c>
      <c r="F9" s="66"/>
      <c r="G9" s="66"/>
      <c r="H9" s="66"/>
      <c r="I9" s="53">
        <v>15.1</v>
      </c>
      <c r="J9" s="66"/>
    </row>
    <row r="10" ht="24" customHeight="1" spans="1:10">
      <c r="A10" s="14" t="s">
        <v>112</v>
      </c>
      <c r="B10" s="14" t="s">
        <v>122</v>
      </c>
      <c r="C10" s="14"/>
      <c r="D10" s="75" t="s">
        <v>123</v>
      </c>
      <c r="E10" s="18">
        <v>4.5</v>
      </c>
      <c r="F10" s="18">
        <v>3</v>
      </c>
      <c r="G10" s="18">
        <v>0.5</v>
      </c>
      <c r="H10" s="18"/>
      <c r="I10" s="18"/>
      <c r="J10" s="18">
        <v>1</v>
      </c>
    </row>
    <row r="11" ht="24" customHeight="1" spans="1:10">
      <c r="A11" s="14" t="s">
        <v>115</v>
      </c>
      <c r="B11" s="14" t="s">
        <v>125</v>
      </c>
      <c r="C11" s="14" t="s">
        <v>117</v>
      </c>
      <c r="D11" s="75" t="s">
        <v>194</v>
      </c>
      <c r="E11" s="18">
        <v>4.5</v>
      </c>
      <c r="F11" s="18">
        <v>3</v>
      </c>
      <c r="G11" s="18">
        <v>0.5</v>
      </c>
      <c r="H11" s="18"/>
      <c r="I11" s="18"/>
      <c r="J11" s="18">
        <v>1</v>
      </c>
    </row>
  </sheetData>
  <mergeCells count="8">
    <mergeCell ref="B3:F3"/>
    <mergeCell ref="D4:D5"/>
    <mergeCell ref="E4:E5"/>
    <mergeCell ref="F4:F5"/>
    <mergeCell ref="G4:G5"/>
    <mergeCell ref="H4:H5"/>
    <mergeCell ref="I4:I5"/>
    <mergeCell ref="J4:J5"/>
  </mergeCells>
  <printOptions gridLines="1"/>
  <pageMargins left="0.75" right="0.75" top="1" bottom="1" header="0.5" footer="0.5"/>
  <pageSetup paperSize="1" orientation="landscape"/>
  <headerFooter alignWithMargins="0">
    <oddHeader>&amp;C&amp;A</oddHeader>
    <oddFooter>&amp;C页(&amp;P)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I30"/>
  <sheetViews>
    <sheetView showGridLines="0" showZeros="0" workbookViewId="0">
      <selection activeCell="E25" sqref="E25"/>
    </sheetView>
  </sheetViews>
  <sheetFormatPr defaultColWidth="9.16666666666667" defaultRowHeight="12.75" customHeight="1"/>
  <cols>
    <col min="1" max="1" width="41.8333333333333" customWidth="1"/>
    <col min="2" max="2" width="16" customWidth="1"/>
    <col min="3" max="3" width="29" customWidth="1"/>
    <col min="4" max="4" width="26.6666666666667" customWidth="1"/>
    <col min="5" max="5" width="23.6666666666667" customWidth="1"/>
    <col min="6" max="6" width="23.3333333333333" customWidth="1"/>
  </cols>
  <sheetData>
    <row r="1" customHeight="1" spans="1:1">
      <c r="A1" s="99" t="s">
        <v>245</v>
      </c>
    </row>
    <row r="2" ht="18.75" customHeight="1" spans="1:6">
      <c r="A2" s="2" t="s">
        <v>246</v>
      </c>
      <c r="B2" s="57"/>
      <c r="C2" s="57"/>
      <c r="D2" s="57"/>
      <c r="E2" s="57"/>
      <c r="F2" s="57"/>
    </row>
    <row r="3" customHeight="1" spans="1:6">
      <c r="A3" s="19" t="s">
        <v>5</v>
      </c>
      <c r="B3" s="3"/>
      <c r="C3" s="4"/>
      <c r="D3" s="4"/>
      <c r="F3" s="5" t="s">
        <v>7</v>
      </c>
    </row>
    <row r="4" customHeight="1" spans="1:7">
      <c r="A4" s="100" t="s">
        <v>8</v>
      </c>
      <c r="B4" s="101"/>
      <c r="C4" s="8" t="s">
        <v>9</v>
      </c>
      <c r="D4" s="8"/>
      <c r="E4" s="9"/>
      <c r="F4" s="9"/>
      <c r="G4" s="102"/>
    </row>
    <row r="5" customHeight="1" spans="1:7">
      <c r="A5" s="100" t="s">
        <v>10</v>
      </c>
      <c r="B5" s="72" t="s">
        <v>11</v>
      </c>
      <c r="C5" s="103" t="s">
        <v>10</v>
      </c>
      <c r="D5" s="78" t="s">
        <v>100</v>
      </c>
      <c r="E5" s="72" t="s">
        <v>247</v>
      </c>
      <c r="F5" s="100" t="s">
        <v>248</v>
      </c>
      <c r="G5" s="102"/>
    </row>
    <row r="6" s="1" customFormat="1" customHeight="1" spans="1:7">
      <c r="A6" s="104" t="s">
        <v>15</v>
      </c>
      <c r="B6" s="105">
        <f>'1.部门收支总表'!B6</f>
        <v>718.31</v>
      </c>
      <c r="C6" s="106" t="s">
        <v>16</v>
      </c>
      <c r="D6" s="107">
        <f>'1.部门收支总表'!D6</f>
        <v>0</v>
      </c>
      <c r="E6" s="107"/>
      <c r="F6" s="105"/>
      <c r="G6" s="108"/>
    </row>
    <row r="7" s="1" customFormat="1" customHeight="1" spans="1:7">
      <c r="A7" s="104" t="s">
        <v>19</v>
      </c>
      <c r="B7" s="109">
        <f>'1.部门收支总表'!B7</f>
        <v>202.21</v>
      </c>
      <c r="C7" s="106" t="s">
        <v>20</v>
      </c>
      <c r="D7" s="107">
        <f>'1.部门收支总表'!D7</f>
        <v>0</v>
      </c>
      <c r="E7" s="107"/>
      <c r="F7" s="105"/>
      <c r="G7" s="108"/>
    </row>
    <row r="8" s="1" customFormat="1" customHeight="1" spans="1:7">
      <c r="A8" s="104" t="s">
        <v>23</v>
      </c>
      <c r="B8" s="109">
        <f>'1.部门收支总表'!B8</f>
        <v>516.1</v>
      </c>
      <c r="C8" s="106" t="s">
        <v>24</v>
      </c>
      <c r="D8" s="107">
        <f>'1.部门收支总表'!D8</f>
        <v>0</v>
      </c>
      <c r="E8" s="107"/>
      <c r="F8" s="105"/>
      <c r="G8" s="108"/>
    </row>
    <row r="9" s="1" customFormat="1" customHeight="1" spans="1:7">
      <c r="A9" s="110" t="s">
        <v>27</v>
      </c>
      <c r="B9" s="109">
        <f>'1.部门收支总表'!B9</f>
        <v>0</v>
      </c>
      <c r="C9" s="104" t="s">
        <v>28</v>
      </c>
      <c r="D9" s="107">
        <f>'1.部门收支总表'!D9</f>
        <v>0</v>
      </c>
      <c r="E9" s="107"/>
      <c r="F9" s="105"/>
      <c r="G9" s="108"/>
    </row>
    <row r="10" s="1" customFormat="1" customHeight="1" spans="1:7">
      <c r="A10" s="110" t="s">
        <v>31</v>
      </c>
      <c r="B10" s="109"/>
      <c r="C10" s="104" t="s">
        <v>32</v>
      </c>
      <c r="D10" s="107">
        <f>'1.部门收支总表'!D10</f>
        <v>0</v>
      </c>
      <c r="E10" s="107"/>
      <c r="F10" s="105"/>
      <c r="G10" s="108"/>
    </row>
    <row r="11" s="1" customFormat="1" customHeight="1" spans="1:7">
      <c r="A11" s="110" t="s">
        <v>35</v>
      </c>
      <c r="B11" s="43"/>
      <c r="C11" s="104" t="s">
        <v>36</v>
      </c>
      <c r="D11" s="107">
        <v>1180.26</v>
      </c>
      <c r="E11" s="107">
        <v>1180.26</v>
      </c>
      <c r="F11" s="105"/>
      <c r="G11" s="108"/>
    </row>
    <row r="12" s="1" customFormat="1" customHeight="1" spans="1:7">
      <c r="A12" s="110" t="s">
        <v>39</v>
      </c>
      <c r="B12" s="105">
        <f>'1.部门收支总表'!B11</f>
        <v>0</v>
      </c>
      <c r="C12" s="104" t="s">
        <v>40</v>
      </c>
      <c r="D12" s="107">
        <f>'1.部门收支总表'!D12</f>
        <v>9.19</v>
      </c>
      <c r="E12" s="107">
        <v>9.19</v>
      </c>
      <c r="F12" s="105"/>
      <c r="G12" s="108"/>
    </row>
    <row r="13" s="1" customFormat="1" customHeight="1" spans="1:7">
      <c r="A13" s="110" t="s">
        <v>43</v>
      </c>
      <c r="B13" s="109">
        <f>'1.部门收支总表'!B12</f>
        <v>0</v>
      </c>
      <c r="C13" s="104" t="s">
        <v>44</v>
      </c>
      <c r="D13" s="107">
        <f>'1.部门收支总表'!D13</f>
        <v>0</v>
      </c>
      <c r="E13" s="107"/>
      <c r="F13" s="105"/>
      <c r="G13" s="108"/>
    </row>
    <row r="14" s="1" customFormat="1" customHeight="1" spans="1:7">
      <c r="A14" s="110" t="s">
        <v>47</v>
      </c>
      <c r="B14" s="109">
        <f>'1.部门收支总表'!B13</f>
        <v>0</v>
      </c>
      <c r="C14" s="104" t="s">
        <v>48</v>
      </c>
      <c r="D14" s="107">
        <f>'1.部门收支总表'!D14</f>
        <v>0</v>
      </c>
      <c r="E14" s="107"/>
      <c r="F14" s="105"/>
      <c r="G14" s="108"/>
    </row>
    <row r="15" s="1" customFormat="1" customHeight="1" spans="1:7">
      <c r="A15" s="110" t="s">
        <v>51</v>
      </c>
      <c r="B15" s="109">
        <f>'1.部门收支总表'!B14</f>
        <v>0</v>
      </c>
      <c r="C15" s="104" t="s">
        <v>52</v>
      </c>
      <c r="D15" s="107">
        <f>'1.部门收支总表'!D15</f>
        <v>0</v>
      </c>
      <c r="E15" s="107"/>
      <c r="F15" s="105"/>
      <c r="G15" s="108"/>
    </row>
    <row r="16" s="1" customFormat="1" customHeight="1" spans="1:7">
      <c r="A16" s="110" t="s">
        <v>55</v>
      </c>
      <c r="B16" s="109">
        <f>'1.部门收支总表'!B15</f>
        <v>0</v>
      </c>
      <c r="C16" s="104" t="s">
        <v>56</v>
      </c>
      <c r="D16" s="107">
        <f>'1.部门收支总表'!D16</f>
        <v>0</v>
      </c>
      <c r="E16" s="107"/>
      <c r="F16" s="105"/>
      <c r="G16" s="108"/>
    </row>
    <row r="17" s="1" customFormat="1" customHeight="1" spans="1:7">
      <c r="A17" s="110"/>
      <c r="B17" s="109">
        <f>'1.部门收支总表'!B16</f>
        <v>0</v>
      </c>
      <c r="C17" s="104" t="s">
        <v>59</v>
      </c>
      <c r="D17" s="107">
        <f>'1.部门收支总表'!D17</f>
        <v>0</v>
      </c>
      <c r="E17" s="107"/>
      <c r="F17" s="105"/>
      <c r="G17" s="108"/>
    </row>
    <row r="18" s="1" customFormat="1" customHeight="1" spans="1:7">
      <c r="A18" s="104" t="s">
        <v>62</v>
      </c>
      <c r="B18" s="105">
        <v>0</v>
      </c>
      <c r="C18" s="106" t="s">
        <v>63</v>
      </c>
      <c r="D18" s="107">
        <f>'1.部门收支总表'!D18</f>
        <v>0</v>
      </c>
      <c r="E18" s="107"/>
      <c r="F18" s="105"/>
      <c r="G18" s="108"/>
    </row>
    <row r="19" s="1" customFormat="1" customHeight="1" spans="1:7">
      <c r="A19" s="110"/>
      <c r="B19" s="111"/>
      <c r="C19" s="104" t="s">
        <v>66</v>
      </c>
      <c r="D19" s="107">
        <f>'1.部门收支总表'!D19</f>
        <v>0</v>
      </c>
      <c r="E19" s="107"/>
      <c r="F19" s="105"/>
      <c r="G19" s="108"/>
    </row>
    <row r="20" s="1" customFormat="1" customHeight="1" spans="1:7">
      <c r="A20" s="110"/>
      <c r="B20" s="112"/>
      <c r="C20" s="104" t="s">
        <v>69</v>
      </c>
      <c r="D20" s="107">
        <f>'1.部门收支总表'!D20</f>
        <v>0</v>
      </c>
      <c r="E20" s="107"/>
      <c r="F20" s="105"/>
      <c r="G20" s="108"/>
    </row>
    <row r="21" s="1" customFormat="1" customHeight="1" spans="1:7">
      <c r="A21" s="110"/>
      <c r="B21" s="112"/>
      <c r="C21" s="104" t="s">
        <v>71</v>
      </c>
      <c r="D21" s="107">
        <f>'1.部门收支总表'!D21</f>
        <v>29.86</v>
      </c>
      <c r="E21" s="107">
        <v>29.86</v>
      </c>
      <c r="F21" s="105"/>
      <c r="G21" s="108"/>
    </row>
    <row r="22" s="1" customFormat="1" customHeight="1" spans="1:7">
      <c r="A22" s="110"/>
      <c r="B22" s="112"/>
      <c r="C22" s="104" t="s">
        <v>73</v>
      </c>
      <c r="D22" s="107">
        <f>'1.部门收支总表'!D22</f>
        <v>0</v>
      </c>
      <c r="E22" s="107"/>
      <c r="F22" s="105"/>
      <c r="G22" s="108"/>
    </row>
    <row r="23" s="1" customFormat="1" customHeight="1" spans="1:7">
      <c r="A23" s="110"/>
      <c r="B23" s="112"/>
      <c r="C23" s="104" t="s">
        <v>249</v>
      </c>
      <c r="D23" s="107">
        <f>'1.部门收支总表'!D23</f>
        <v>0</v>
      </c>
      <c r="E23" s="107"/>
      <c r="F23" s="105"/>
      <c r="G23" s="108"/>
    </row>
    <row r="24" s="1" customFormat="1" customHeight="1" spans="1:7">
      <c r="A24" s="110"/>
      <c r="B24" s="112"/>
      <c r="C24" s="104" t="s">
        <v>250</v>
      </c>
      <c r="D24" s="107">
        <f>'1.部门收支总表'!D24</f>
        <v>0</v>
      </c>
      <c r="E24" s="107"/>
      <c r="F24" s="105"/>
      <c r="G24" s="108"/>
    </row>
    <row r="25" s="1" customFormat="1" customHeight="1" spans="1:7">
      <c r="A25" s="110"/>
      <c r="B25" s="112"/>
      <c r="C25" s="104" t="s">
        <v>251</v>
      </c>
      <c r="D25" s="107">
        <f>'1.部门收支总表'!D25</f>
        <v>0</v>
      </c>
      <c r="E25" s="107"/>
      <c r="F25" s="105"/>
      <c r="G25" s="108"/>
    </row>
    <row r="26" s="1" customFormat="1" customHeight="1" spans="1:7">
      <c r="A26" s="110"/>
      <c r="B26" s="112"/>
      <c r="C26" s="104" t="s">
        <v>252</v>
      </c>
      <c r="D26" s="113">
        <v>0</v>
      </c>
      <c r="E26" s="113"/>
      <c r="F26" s="105"/>
      <c r="G26" s="108"/>
    </row>
    <row r="27" s="1" customFormat="1" customHeight="1" spans="1:7">
      <c r="A27" s="110"/>
      <c r="B27" s="112"/>
      <c r="C27" s="104" t="s">
        <v>253</v>
      </c>
      <c r="D27" s="113">
        <v>0</v>
      </c>
      <c r="E27" s="113"/>
      <c r="F27" s="105"/>
      <c r="G27" s="108"/>
    </row>
    <row r="28" s="1" customFormat="1" customHeight="1" spans="1:7">
      <c r="A28" s="110"/>
      <c r="B28" s="112"/>
      <c r="C28" s="104" t="s">
        <v>254</v>
      </c>
      <c r="D28" s="113">
        <v>0</v>
      </c>
      <c r="E28" s="113"/>
      <c r="F28" s="105"/>
      <c r="G28" s="108"/>
    </row>
    <row r="29" s="1" customFormat="1" ht="12" customHeight="1" spans="1:7">
      <c r="A29" s="114" t="s">
        <v>83</v>
      </c>
      <c r="B29" s="105">
        <f>B6</f>
        <v>718.31</v>
      </c>
      <c r="C29" s="115" t="s">
        <v>84</v>
      </c>
      <c r="D29" s="113">
        <f>SUM(D6:D28)</f>
        <v>1219.31</v>
      </c>
      <c r="E29" s="113">
        <f>SUM(E6:E28)</f>
        <v>1219.31</v>
      </c>
      <c r="F29" s="105"/>
      <c r="G29" s="108"/>
    </row>
    <row r="30" ht="12" customHeight="1" spans="5:9">
      <c r="E30" s="19"/>
      <c r="F30" s="19"/>
      <c r="H30" s="19"/>
      <c r="I30" s="19"/>
    </row>
  </sheetData>
  <mergeCells count="1">
    <mergeCell ref="B3:D3"/>
  </mergeCells>
  <printOptions gridLines="1"/>
  <pageMargins left="0.75" right="0.75" top="1" bottom="1" header="0.5" footer="0.5"/>
  <pageSetup paperSize="9" orientation="landscape"/>
  <headerFooter alignWithMargins="0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S25"/>
  <sheetViews>
    <sheetView showGridLines="0" showZeros="0" topLeftCell="A4" workbookViewId="0">
      <selection activeCell="I17" sqref="I17"/>
    </sheetView>
  </sheetViews>
  <sheetFormatPr defaultColWidth="9.16666666666667" defaultRowHeight="12.75" customHeight="1"/>
  <cols>
    <col min="1" max="1" width="7.16666666666667" customWidth="1"/>
    <col min="2" max="2" width="5.66666666666667" customWidth="1"/>
    <col min="3" max="3" width="5.33333333333333" customWidth="1"/>
    <col min="4" max="4" width="18.8333333333333" customWidth="1"/>
    <col min="5" max="5" width="9.16666666666667" customWidth="1"/>
    <col min="15" max="15" width="7.33333333333333" customWidth="1"/>
    <col min="16" max="16" width="7" customWidth="1"/>
    <col min="17" max="17" width="5.83333333333333" customWidth="1"/>
    <col min="18" max="18" width="6.66666666666667" customWidth="1"/>
    <col min="19" max="19" width="6.5" customWidth="1"/>
  </cols>
  <sheetData>
    <row r="1" customHeight="1" spans="1:1">
      <c r="A1" t="s">
        <v>149</v>
      </c>
    </row>
    <row r="2" ht="24.75" customHeight="1" spans="1:19">
      <c r="A2" s="2" t="s">
        <v>255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customHeight="1" spans="1:18">
      <c r="A3" t="s">
        <v>6</v>
      </c>
      <c r="B3" s="3"/>
      <c r="C3" s="4"/>
      <c r="D3" s="4"/>
      <c r="E3" s="4"/>
      <c r="F3" s="4"/>
      <c r="G3" s="4"/>
      <c r="H3" s="4"/>
      <c r="R3" t="s">
        <v>151</v>
      </c>
    </row>
    <row r="4" customHeight="1" spans="1:19">
      <c r="A4" s="9" t="s">
        <v>152</v>
      </c>
      <c r="B4" s="58"/>
      <c r="C4" s="8"/>
      <c r="D4" s="8"/>
      <c r="E4" s="20" t="s">
        <v>88</v>
      </c>
      <c r="F4" s="8" t="s">
        <v>153</v>
      </c>
      <c r="G4" s="8"/>
      <c r="H4" s="8"/>
      <c r="I4" s="9"/>
      <c r="J4" s="9" t="s">
        <v>154</v>
      </c>
      <c r="K4" s="9"/>
      <c r="L4" s="9"/>
      <c r="M4" s="9"/>
      <c r="N4" s="9"/>
      <c r="O4" s="9"/>
      <c r="P4" s="9"/>
      <c r="Q4" s="9"/>
      <c r="R4" s="9"/>
      <c r="S4" s="9"/>
    </row>
    <row r="5" ht="21" customHeight="1" spans="1:19">
      <c r="A5" s="34" t="s">
        <v>105</v>
      </c>
      <c r="B5" s="59"/>
      <c r="C5" s="34"/>
      <c r="D5" s="97" t="s">
        <v>106</v>
      </c>
      <c r="E5" s="6"/>
      <c r="F5" s="10" t="s">
        <v>100</v>
      </c>
      <c r="G5" s="10" t="s">
        <v>156</v>
      </c>
      <c r="H5" s="10" t="s">
        <v>157</v>
      </c>
      <c r="I5" s="10" t="s">
        <v>158</v>
      </c>
      <c r="J5" s="10" t="s">
        <v>100</v>
      </c>
      <c r="K5" s="10" t="s">
        <v>159</v>
      </c>
      <c r="L5" s="10" t="s">
        <v>160</v>
      </c>
      <c r="M5" s="10" t="s">
        <v>161</v>
      </c>
      <c r="N5" s="10" t="s">
        <v>162</v>
      </c>
      <c r="O5" s="10" t="s">
        <v>163</v>
      </c>
      <c r="P5" s="10" t="s">
        <v>164</v>
      </c>
      <c r="Q5" s="10" t="s">
        <v>165</v>
      </c>
      <c r="R5" s="10" t="s">
        <v>166</v>
      </c>
      <c r="S5" s="10" t="s">
        <v>167</v>
      </c>
    </row>
    <row r="6" ht="20.25" customHeight="1" spans="1:19">
      <c r="A6" s="60" t="s">
        <v>107</v>
      </c>
      <c r="B6" s="60" t="s">
        <v>108</v>
      </c>
      <c r="C6" s="61" t="s">
        <v>109</v>
      </c>
      <c r="D6" s="98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0"/>
    </row>
    <row r="7" s="1" customFormat="1" ht="27.95" customHeight="1" spans="1:19">
      <c r="A7" s="38"/>
      <c r="B7" s="38"/>
      <c r="C7" s="38"/>
      <c r="D7" s="67" t="s">
        <v>100</v>
      </c>
      <c r="E7" s="41">
        <v>718.31</v>
      </c>
      <c r="F7" s="47">
        <v>289.31</v>
      </c>
      <c r="G7" s="41">
        <v>207.68</v>
      </c>
      <c r="H7" s="42">
        <v>57.69</v>
      </c>
      <c r="I7" s="47">
        <v>23.94</v>
      </c>
      <c r="J7" s="56">
        <f>E7-F7</f>
        <v>429</v>
      </c>
      <c r="K7" s="56">
        <v>429</v>
      </c>
      <c r="L7" s="56">
        <v>0</v>
      </c>
      <c r="M7" s="41">
        <v>0</v>
      </c>
      <c r="N7" s="42">
        <v>0</v>
      </c>
      <c r="O7" s="42"/>
      <c r="P7" s="56">
        <v>0</v>
      </c>
      <c r="Q7" s="56">
        <v>0</v>
      </c>
      <c r="R7" s="41">
        <v>0</v>
      </c>
      <c r="S7" s="41">
        <v>0</v>
      </c>
    </row>
    <row r="8" ht="27.95" customHeight="1" spans="1:19">
      <c r="A8" s="38" t="s">
        <v>110</v>
      </c>
      <c r="B8" s="38"/>
      <c r="C8" s="38"/>
      <c r="D8" s="67" t="s">
        <v>111</v>
      </c>
      <c r="E8" s="41">
        <f>E7-E20-E21</f>
        <v>679.26</v>
      </c>
      <c r="F8" s="41">
        <f>G8+H8+I8</f>
        <v>250.26</v>
      </c>
      <c r="G8" s="41">
        <f>207.68-G18-G21</f>
        <v>168.63</v>
      </c>
      <c r="H8" s="41">
        <v>57.69</v>
      </c>
      <c r="I8" s="47">
        <v>23.94</v>
      </c>
      <c r="J8" s="56">
        <f>E8-F8</f>
        <v>429</v>
      </c>
      <c r="K8" s="56">
        <v>429</v>
      </c>
      <c r="L8" s="56">
        <v>0</v>
      </c>
      <c r="M8" s="41">
        <v>0</v>
      </c>
      <c r="N8" s="42">
        <v>0</v>
      </c>
      <c r="O8" s="42"/>
      <c r="P8" s="56">
        <v>0</v>
      </c>
      <c r="Q8" s="56">
        <v>0</v>
      </c>
      <c r="R8" s="41">
        <v>0</v>
      </c>
      <c r="S8" s="41">
        <v>0</v>
      </c>
    </row>
    <row r="9" ht="27.95" customHeight="1" spans="1:19">
      <c r="A9" s="38" t="s">
        <v>112</v>
      </c>
      <c r="B9" s="38" t="s">
        <v>113</v>
      </c>
      <c r="C9" s="38"/>
      <c r="D9" s="67" t="s">
        <v>114</v>
      </c>
      <c r="E9" s="41">
        <v>32.36</v>
      </c>
      <c r="F9" s="42">
        <v>32.36</v>
      </c>
      <c r="G9" s="42">
        <f>32.36-I9</f>
        <v>28.02</v>
      </c>
      <c r="H9" s="42"/>
      <c r="I9" s="47">
        <v>4.34</v>
      </c>
      <c r="J9" s="56">
        <v>0</v>
      </c>
      <c r="K9" s="56">
        <v>0</v>
      </c>
      <c r="L9" s="56">
        <v>0</v>
      </c>
      <c r="M9" s="41">
        <v>0</v>
      </c>
      <c r="N9" s="42">
        <v>0</v>
      </c>
      <c r="O9" s="42">
        <v>0</v>
      </c>
      <c r="P9" s="56">
        <v>0</v>
      </c>
      <c r="Q9" s="56">
        <v>0</v>
      </c>
      <c r="R9" s="41">
        <v>0</v>
      </c>
      <c r="S9" s="41">
        <v>0</v>
      </c>
    </row>
    <row r="10" ht="27.95" customHeight="1" spans="1:19">
      <c r="A10" s="38" t="s">
        <v>115</v>
      </c>
      <c r="B10" s="38" t="s">
        <v>116</v>
      </c>
      <c r="C10" s="38" t="s">
        <v>117</v>
      </c>
      <c r="D10" s="67" t="s">
        <v>118</v>
      </c>
      <c r="E10" s="41">
        <v>4.34</v>
      </c>
      <c r="F10" s="42">
        <v>4.34</v>
      </c>
      <c r="G10" s="42"/>
      <c r="H10" s="42"/>
      <c r="I10" s="47">
        <v>4.34</v>
      </c>
      <c r="J10" s="56">
        <v>0</v>
      </c>
      <c r="K10" s="56">
        <v>0</v>
      </c>
      <c r="L10" s="56">
        <v>0</v>
      </c>
      <c r="M10" s="41">
        <v>0</v>
      </c>
      <c r="N10" s="42">
        <v>0</v>
      </c>
      <c r="O10" s="42">
        <v>0</v>
      </c>
      <c r="P10" s="56">
        <v>0</v>
      </c>
      <c r="Q10" s="56">
        <v>0</v>
      </c>
      <c r="R10" s="41">
        <v>0</v>
      </c>
      <c r="S10" s="41">
        <v>0</v>
      </c>
    </row>
    <row r="11" ht="27.95" customHeight="1" spans="1:19">
      <c r="A11" s="30" t="s">
        <v>110</v>
      </c>
      <c r="B11" s="30" t="s">
        <v>113</v>
      </c>
      <c r="C11" s="30" t="s">
        <v>119</v>
      </c>
      <c r="D11" s="48" t="s">
        <v>120</v>
      </c>
      <c r="E11" s="49">
        <v>15.1</v>
      </c>
      <c r="F11" s="42">
        <v>15.1</v>
      </c>
      <c r="G11" s="42"/>
      <c r="H11" s="42"/>
      <c r="I11" s="47">
        <v>15.1</v>
      </c>
      <c r="J11" s="56"/>
      <c r="K11" s="56"/>
      <c r="L11" s="56"/>
      <c r="M11" s="41"/>
      <c r="N11" s="42"/>
      <c r="O11" s="42"/>
      <c r="P11" s="56"/>
      <c r="Q11" s="56"/>
      <c r="R11" s="41"/>
      <c r="S11" s="41"/>
    </row>
    <row r="12" ht="27.95" customHeight="1" spans="1:19">
      <c r="A12" s="38" t="s">
        <v>115</v>
      </c>
      <c r="B12" s="38" t="s">
        <v>116</v>
      </c>
      <c r="C12" s="38" t="s">
        <v>113</v>
      </c>
      <c r="D12" s="67" t="s">
        <v>121</v>
      </c>
      <c r="E12" s="41">
        <v>12.92</v>
      </c>
      <c r="F12" s="42">
        <v>12.92</v>
      </c>
      <c r="G12" s="42">
        <v>12.92</v>
      </c>
      <c r="H12" s="42"/>
      <c r="I12" s="47">
        <v>0</v>
      </c>
      <c r="J12" s="56">
        <v>0</v>
      </c>
      <c r="K12" s="56">
        <v>0</v>
      </c>
      <c r="L12" s="56">
        <v>0</v>
      </c>
      <c r="M12" s="41">
        <v>0</v>
      </c>
      <c r="N12" s="42">
        <v>0</v>
      </c>
      <c r="O12" s="42">
        <v>0</v>
      </c>
      <c r="P12" s="56">
        <v>0</v>
      </c>
      <c r="Q12" s="56">
        <v>0</v>
      </c>
      <c r="R12" s="41">
        <v>0</v>
      </c>
      <c r="S12" s="41">
        <v>0</v>
      </c>
    </row>
    <row r="13" ht="27.95" customHeight="1" spans="1:19">
      <c r="A13" s="50" t="s">
        <v>112</v>
      </c>
      <c r="B13" s="50" t="s">
        <v>122</v>
      </c>
      <c r="C13" s="51"/>
      <c r="D13" s="52" t="s">
        <v>123</v>
      </c>
      <c r="E13" s="49">
        <f t="shared" ref="E13:K13" si="0">SUM(E14:E17)</f>
        <v>646.9</v>
      </c>
      <c r="F13" s="49">
        <f t="shared" si="0"/>
        <v>217.9</v>
      </c>
      <c r="G13" s="49">
        <f t="shared" si="0"/>
        <v>155.71</v>
      </c>
      <c r="H13" s="49">
        <f t="shared" si="0"/>
        <v>57.69</v>
      </c>
      <c r="I13" s="49">
        <f t="shared" si="0"/>
        <v>4.5</v>
      </c>
      <c r="J13" s="49">
        <f t="shared" si="0"/>
        <v>429</v>
      </c>
      <c r="K13" s="49">
        <f t="shared" si="0"/>
        <v>429</v>
      </c>
      <c r="L13" s="56">
        <v>0</v>
      </c>
      <c r="M13" s="41">
        <v>0</v>
      </c>
      <c r="N13" s="42">
        <v>0</v>
      </c>
      <c r="O13" s="42">
        <v>0</v>
      </c>
      <c r="P13" s="56">
        <v>0</v>
      </c>
      <c r="Q13" s="56">
        <v>0</v>
      </c>
      <c r="R13" s="41">
        <v>0</v>
      </c>
      <c r="S13" s="41">
        <v>0</v>
      </c>
    </row>
    <row r="14" ht="27.95" customHeight="1" spans="1:19">
      <c r="A14" s="14" t="s">
        <v>110</v>
      </c>
      <c r="B14" s="14" t="s">
        <v>122</v>
      </c>
      <c r="C14" s="14" t="s">
        <v>117</v>
      </c>
      <c r="D14" s="54" t="s">
        <v>124</v>
      </c>
      <c r="E14" s="55">
        <v>217.9</v>
      </c>
      <c r="F14" s="95">
        <v>217.9</v>
      </c>
      <c r="G14" s="96">
        <v>155.71</v>
      </c>
      <c r="H14" s="96">
        <v>57.69</v>
      </c>
      <c r="I14" s="96">
        <v>4.5</v>
      </c>
      <c r="J14" s="55"/>
      <c r="K14" s="55"/>
      <c r="L14" s="56"/>
      <c r="M14" s="41"/>
      <c r="N14" s="42"/>
      <c r="O14" s="42"/>
      <c r="P14" s="56"/>
      <c r="Q14" s="56"/>
      <c r="R14" s="41"/>
      <c r="S14" s="41"/>
    </row>
    <row r="15" ht="27.95" customHeight="1" spans="1:19">
      <c r="A15" s="30" t="s">
        <v>110</v>
      </c>
      <c r="B15" s="30" t="s">
        <v>122</v>
      </c>
      <c r="C15" s="30" t="s">
        <v>127</v>
      </c>
      <c r="D15" s="54" t="s">
        <v>128</v>
      </c>
      <c r="E15" s="55">
        <v>236</v>
      </c>
      <c r="F15" s="55"/>
      <c r="G15" s="55"/>
      <c r="H15" s="55"/>
      <c r="I15" s="55"/>
      <c r="J15" s="55">
        <v>236</v>
      </c>
      <c r="K15" s="55">
        <v>236</v>
      </c>
      <c r="L15" s="56"/>
      <c r="M15" s="41"/>
      <c r="N15" s="42"/>
      <c r="O15" s="42"/>
      <c r="P15" s="56"/>
      <c r="Q15" s="56"/>
      <c r="R15" s="41"/>
      <c r="S15" s="41"/>
    </row>
    <row r="16" ht="27.95" customHeight="1" spans="1:19">
      <c r="A16" s="30" t="s">
        <v>110</v>
      </c>
      <c r="B16" s="30" t="s">
        <v>122</v>
      </c>
      <c r="C16" s="30" t="s">
        <v>129</v>
      </c>
      <c r="D16" s="54" t="s">
        <v>130</v>
      </c>
      <c r="E16" s="55">
        <v>5</v>
      </c>
      <c r="F16" s="55"/>
      <c r="G16" s="55"/>
      <c r="H16" s="55"/>
      <c r="I16" s="55"/>
      <c r="J16" s="55">
        <v>5</v>
      </c>
      <c r="K16" s="55">
        <v>5</v>
      </c>
      <c r="L16" s="56"/>
      <c r="M16" s="41"/>
      <c r="N16" s="42"/>
      <c r="O16" s="42"/>
      <c r="P16" s="56"/>
      <c r="Q16" s="56"/>
      <c r="R16" s="41"/>
      <c r="S16" s="41"/>
    </row>
    <row r="17" ht="27.95" customHeight="1" spans="1:19">
      <c r="A17" s="50" t="s">
        <v>115</v>
      </c>
      <c r="B17" s="50" t="s">
        <v>125</v>
      </c>
      <c r="C17" s="51" t="s">
        <v>131</v>
      </c>
      <c r="D17" s="52" t="s">
        <v>132</v>
      </c>
      <c r="E17" s="55">
        <v>188</v>
      </c>
      <c r="F17" s="55"/>
      <c r="G17" s="18"/>
      <c r="H17" s="49"/>
      <c r="I17" s="16"/>
      <c r="J17" s="55">
        <v>188</v>
      </c>
      <c r="K17" s="55">
        <v>188</v>
      </c>
      <c r="L17" s="56"/>
      <c r="M17" s="41"/>
      <c r="N17" s="42"/>
      <c r="O17" s="42"/>
      <c r="P17" s="56"/>
      <c r="Q17" s="56"/>
      <c r="R17" s="41"/>
      <c r="S17" s="41"/>
    </row>
    <row r="18" ht="27.95" customHeight="1" spans="1:19">
      <c r="A18" s="38" t="s">
        <v>136</v>
      </c>
      <c r="B18" s="38"/>
      <c r="C18" s="38"/>
      <c r="D18" s="67" t="s">
        <v>137</v>
      </c>
      <c r="E18" s="41">
        <v>9.19</v>
      </c>
      <c r="F18" s="41">
        <v>9.19</v>
      </c>
      <c r="G18" s="41">
        <v>9.19</v>
      </c>
      <c r="H18" s="42"/>
      <c r="I18" s="47">
        <v>0</v>
      </c>
      <c r="J18" s="56">
        <v>0</v>
      </c>
      <c r="K18" s="56">
        <v>0</v>
      </c>
      <c r="L18" s="56">
        <v>0</v>
      </c>
      <c r="M18" s="41">
        <v>0</v>
      </c>
      <c r="N18" s="42">
        <v>0</v>
      </c>
      <c r="O18" s="42">
        <v>0</v>
      </c>
      <c r="P18" s="56">
        <v>0</v>
      </c>
      <c r="Q18" s="56">
        <v>0</v>
      </c>
      <c r="R18" s="41">
        <v>0</v>
      </c>
      <c r="S18" s="41">
        <v>0</v>
      </c>
    </row>
    <row r="19" ht="27.95" customHeight="1" spans="1:19">
      <c r="A19" s="38" t="s">
        <v>138</v>
      </c>
      <c r="B19" s="38" t="s">
        <v>122</v>
      </c>
      <c r="C19" s="38"/>
      <c r="D19" s="67" t="s">
        <v>139</v>
      </c>
      <c r="E19" s="41">
        <v>9.19</v>
      </c>
      <c r="F19" s="41">
        <v>9.19</v>
      </c>
      <c r="G19" s="41">
        <v>9.19</v>
      </c>
      <c r="H19" s="42"/>
      <c r="I19" s="47">
        <v>0</v>
      </c>
      <c r="J19" s="56">
        <v>0</v>
      </c>
      <c r="K19" s="56">
        <v>0</v>
      </c>
      <c r="L19" s="56">
        <v>0</v>
      </c>
      <c r="M19" s="41">
        <v>0</v>
      </c>
      <c r="N19" s="42">
        <v>0</v>
      </c>
      <c r="O19" s="42">
        <v>0</v>
      </c>
      <c r="P19" s="56">
        <v>0</v>
      </c>
      <c r="Q19" s="56">
        <v>0</v>
      </c>
      <c r="R19" s="41">
        <v>0</v>
      </c>
      <c r="S19" s="41">
        <v>0</v>
      </c>
    </row>
    <row r="20" ht="27.95" customHeight="1" spans="1:19">
      <c r="A20" s="38" t="s">
        <v>140</v>
      </c>
      <c r="B20" s="38" t="s">
        <v>125</v>
      </c>
      <c r="C20" s="38" t="s">
        <v>117</v>
      </c>
      <c r="D20" s="67" t="s">
        <v>141</v>
      </c>
      <c r="E20" s="41">
        <v>9.19</v>
      </c>
      <c r="F20" s="41">
        <v>9.19</v>
      </c>
      <c r="G20" s="41">
        <v>9.19</v>
      </c>
      <c r="H20" s="42"/>
      <c r="I20" s="47">
        <v>0</v>
      </c>
      <c r="J20" s="56">
        <v>0</v>
      </c>
      <c r="K20" s="56">
        <v>0</v>
      </c>
      <c r="L20" s="56">
        <v>0</v>
      </c>
      <c r="M20" s="41">
        <v>0</v>
      </c>
      <c r="N20" s="42">
        <v>0</v>
      </c>
      <c r="O20" s="42">
        <v>0</v>
      </c>
      <c r="P20" s="56">
        <v>0</v>
      </c>
      <c r="Q20" s="56">
        <v>0</v>
      </c>
      <c r="R20" s="41">
        <v>0</v>
      </c>
      <c r="S20" s="41">
        <v>0</v>
      </c>
    </row>
    <row r="21" ht="27.95" customHeight="1" spans="1:19">
      <c r="A21" s="38" t="s">
        <v>142</v>
      </c>
      <c r="B21" s="38"/>
      <c r="C21" s="38"/>
      <c r="D21" s="67" t="s">
        <v>143</v>
      </c>
      <c r="E21" s="41">
        <v>29.86</v>
      </c>
      <c r="F21" s="42">
        <v>29.86</v>
      </c>
      <c r="G21" s="42">
        <v>29.86</v>
      </c>
      <c r="H21" s="42">
        <v>0</v>
      </c>
      <c r="I21" s="47">
        <v>0</v>
      </c>
      <c r="J21" s="56">
        <v>0</v>
      </c>
      <c r="K21" s="56">
        <v>0</v>
      </c>
      <c r="L21" s="56">
        <v>0</v>
      </c>
      <c r="M21" s="41">
        <v>0</v>
      </c>
      <c r="N21" s="42">
        <v>0</v>
      </c>
      <c r="O21" s="42">
        <v>0</v>
      </c>
      <c r="P21" s="56">
        <v>0</v>
      </c>
      <c r="Q21" s="56">
        <v>0</v>
      </c>
      <c r="R21" s="41">
        <v>0</v>
      </c>
      <c r="S21" s="41">
        <v>0</v>
      </c>
    </row>
    <row r="22" ht="27.95" customHeight="1" spans="1:19">
      <c r="A22" s="38" t="s">
        <v>144</v>
      </c>
      <c r="B22" s="38" t="s">
        <v>119</v>
      </c>
      <c r="C22" s="38"/>
      <c r="D22" s="67" t="s">
        <v>145</v>
      </c>
      <c r="E22" s="41">
        <v>29.86</v>
      </c>
      <c r="F22" s="42">
        <v>29.86</v>
      </c>
      <c r="G22" s="42">
        <v>29.86</v>
      </c>
      <c r="H22" s="42">
        <v>0</v>
      </c>
      <c r="I22" s="47">
        <v>0</v>
      </c>
      <c r="J22" s="56">
        <v>0</v>
      </c>
      <c r="K22" s="56">
        <v>0</v>
      </c>
      <c r="L22" s="56">
        <v>0</v>
      </c>
      <c r="M22" s="41">
        <v>0</v>
      </c>
      <c r="N22" s="42">
        <v>0</v>
      </c>
      <c r="O22" s="42">
        <v>0</v>
      </c>
      <c r="P22" s="56">
        <v>0</v>
      </c>
      <c r="Q22" s="56">
        <v>0</v>
      </c>
      <c r="R22" s="41">
        <v>0</v>
      </c>
      <c r="S22" s="41">
        <v>0</v>
      </c>
    </row>
    <row r="23" ht="27.95" customHeight="1" spans="1:19">
      <c r="A23" s="38" t="s">
        <v>146</v>
      </c>
      <c r="B23" s="38" t="s">
        <v>147</v>
      </c>
      <c r="C23" s="38" t="s">
        <v>117</v>
      </c>
      <c r="D23" s="67" t="s">
        <v>148</v>
      </c>
      <c r="E23" s="41">
        <v>29.86</v>
      </c>
      <c r="F23" s="42">
        <v>29.86</v>
      </c>
      <c r="G23" s="42">
        <v>29.86</v>
      </c>
      <c r="H23" s="42">
        <v>0</v>
      </c>
      <c r="I23" s="47">
        <v>0</v>
      </c>
      <c r="J23" s="56">
        <v>0</v>
      </c>
      <c r="K23" s="56">
        <v>0</v>
      </c>
      <c r="L23" s="56">
        <v>0</v>
      </c>
      <c r="M23" s="41">
        <v>0</v>
      </c>
      <c r="N23" s="42">
        <v>0</v>
      </c>
      <c r="O23" s="42">
        <v>0</v>
      </c>
      <c r="P23" s="56">
        <v>0</v>
      </c>
      <c r="Q23" s="56">
        <v>0</v>
      </c>
      <c r="R23" s="41">
        <v>0</v>
      </c>
      <c r="S23" s="41">
        <v>0</v>
      </c>
    </row>
    <row r="24" customHeight="1" spans="2:19">
      <c r="B24" s="19"/>
      <c r="C24" s="19"/>
      <c r="D24" s="19"/>
      <c r="E24" s="19"/>
      <c r="F24" s="19"/>
      <c r="G24" s="19"/>
      <c r="H24" s="19"/>
      <c r="I24" s="19"/>
      <c r="J24" s="19"/>
      <c r="L24" s="19"/>
      <c r="M24" s="19"/>
      <c r="N24" s="19"/>
      <c r="O24" s="19"/>
      <c r="P24" s="19"/>
      <c r="Q24" s="19"/>
      <c r="R24" s="19"/>
      <c r="S24" s="19"/>
    </row>
    <row r="25" customHeight="1" spans="3:18">
      <c r="C25" s="19"/>
      <c r="D25" s="19"/>
      <c r="E25" s="19"/>
      <c r="F25" s="19"/>
      <c r="H25" s="19"/>
      <c r="I25" s="19"/>
      <c r="K25" s="19"/>
      <c r="L25" s="19"/>
      <c r="N25" s="19"/>
      <c r="O25" s="19"/>
      <c r="Q25" s="19"/>
      <c r="R25" s="19"/>
    </row>
  </sheetData>
  <mergeCells count="17">
    <mergeCell ref="B3:H3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rintOptions gridLines="1"/>
  <pageMargins left="0.393055555555556" right="0" top="0.393055555555556" bottom="0.393055555555556" header="0.5" footer="0.5"/>
  <pageSetup paperSize="1" orientation="landscape"/>
  <headerFooter alignWithMargins="0">
    <oddHeader>&amp;C&amp;A</oddHeader>
    <oddFooter>&amp;C页(&amp;P)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H23"/>
  <sheetViews>
    <sheetView showGridLines="0" showZeros="0" workbookViewId="0">
      <selection activeCell="H12" sqref="H12"/>
    </sheetView>
  </sheetViews>
  <sheetFormatPr defaultColWidth="9.16666666666667" defaultRowHeight="12.75" customHeight="1" outlineLevelCol="7"/>
  <cols>
    <col min="1" max="1" width="9.66666666666667" customWidth="1"/>
    <col min="2" max="3" width="7.83333333333333" customWidth="1"/>
    <col min="4" max="4" width="30.8333333333333" customWidth="1"/>
    <col min="5" max="9" width="20.1666666666667" customWidth="1"/>
  </cols>
  <sheetData>
    <row r="1" customHeight="1" spans="1:1">
      <c r="A1" t="s">
        <v>256</v>
      </c>
    </row>
    <row r="2" ht="21.75" customHeight="1" spans="1:8">
      <c r="A2" s="2" t="s">
        <v>257</v>
      </c>
      <c r="B2" s="2"/>
      <c r="C2" s="2"/>
      <c r="D2" s="2"/>
      <c r="E2" s="2"/>
      <c r="F2" s="2"/>
      <c r="G2" s="2"/>
      <c r="H2" s="2"/>
    </row>
    <row r="3" customHeight="1" spans="1:8">
      <c r="A3" t="s">
        <v>6</v>
      </c>
      <c r="B3" s="3"/>
      <c r="C3" s="4"/>
      <c r="D3" s="4"/>
      <c r="E3" s="4"/>
      <c r="H3" s="5" t="s">
        <v>151</v>
      </c>
    </row>
    <row r="4" customHeight="1" spans="1:8">
      <c r="A4" s="9" t="s">
        <v>152</v>
      </c>
      <c r="B4" s="58"/>
      <c r="C4" s="8"/>
      <c r="D4" s="8"/>
      <c r="E4" s="8" t="s">
        <v>153</v>
      </c>
      <c r="F4" s="9"/>
      <c r="G4" s="9"/>
      <c r="H4" s="9"/>
    </row>
    <row r="5" customHeight="1" spans="1:8">
      <c r="A5" s="9" t="s">
        <v>105</v>
      </c>
      <c r="B5" s="9"/>
      <c r="C5" s="77"/>
      <c r="D5" s="6" t="s">
        <v>106</v>
      </c>
      <c r="E5" s="6" t="s">
        <v>100</v>
      </c>
      <c r="F5" s="6" t="s">
        <v>156</v>
      </c>
      <c r="G5" s="6" t="s">
        <v>157</v>
      </c>
      <c r="H5" s="6" t="s">
        <v>158</v>
      </c>
    </row>
    <row r="6" customHeight="1" spans="1:8">
      <c r="A6" s="78" t="s">
        <v>107</v>
      </c>
      <c r="B6" s="72" t="s">
        <v>108</v>
      </c>
      <c r="C6" s="72" t="s">
        <v>109</v>
      </c>
      <c r="D6" s="11"/>
      <c r="E6" s="11"/>
      <c r="F6" s="11"/>
      <c r="G6" s="11"/>
      <c r="H6" s="11"/>
    </row>
    <row r="7" s="1" customFormat="1" ht="21.95" customHeight="1" spans="1:8">
      <c r="A7" s="38"/>
      <c r="B7" s="38"/>
      <c r="C7" s="39"/>
      <c r="D7" s="46" t="s">
        <v>100</v>
      </c>
      <c r="E7" s="42">
        <v>289.31</v>
      </c>
      <c r="F7" s="42">
        <v>207.68</v>
      </c>
      <c r="G7" s="42">
        <v>57.69</v>
      </c>
      <c r="H7" s="42">
        <v>23.94</v>
      </c>
    </row>
    <row r="8" ht="21.95" customHeight="1" spans="1:8">
      <c r="A8" s="38" t="s">
        <v>110</v>
      </c>
      <c r="B8" s="38"/>
      <c r="C8" s="39"/>
      <c r="D8" s="46" t="s">
        <v>111</v>
      </c>
      <c r="E8" s="41">
        <f>F8+G8+H8</f>
        <v>250.26</v>
      </c>
      <c r="F8" s="41">
        <f>207.68-F15-F18</f>
        <v>168.63</v>
      </c>
      <c r="G8" s="42">
        <v>57.69</v>
      </c>
      <c r="H8" s="42">
        <v>23.94</v>
      </c>
    </row>
    <row r="9" ht="21.95" customHeight="1" spans="1:8">
      <c r="A9" s="38" t="s">
        <v>112</v>
      </c>
      <c r="B9" s="38" t="s">
        <v>113</v>
      </c>
      <c r="C9" s="39"/>
      <c r="D9" s="46" t="s">
        <v>114</v>
      </c>
      <c r="E9" s="41">
        <v>32.36</v>
      </c>
      <c r="F9" s="41">
        <v>12.92</v>
      </c>
      <c r="G9" s="42"/>
      <c r="H9" s="42">
        <f>H10+H11</f>
        <v>19.44</v>
      </c>
    </row>
    <row r="10" ht="21.95" customHeight="1" spans="1:8">
      <c r="A10" s="38" t="s">
        <v>115</v>
      </c>
      <c r="B10" s="38" t="s">
        <v>116</v>
      </c>
      <c r="C10" s="39" t="s">
        <v>117</v>
      </c>
      <c r="D10" s="46" t="s">
        <v>118</v>
      </c>
      <c r="E10" s="41">
        <v>4.34</v>
      </c>
      <c r="F10" s="41"/>
      <c r="G10" s="42"/>
      <c r="H10" s="42">
        <v>4.34</v>
      </c>
    </row>
    <row r="11" ht="21.95" customHeight="1" spans="1:8">
      <c r="A11" s="14" t="s">
        <v>110</v>
      </c>
      <c r="B11" s="14" t="s">
        <v>113</v>
      </c>
      <c r="C11" s="14" t="s">
        <v>119</v>
      </c>
      <c r="D11" s="48" t="s">
        <v>120</v>
      </c>
      <c r="E11" s="55">
        <v>15.1</v>
      </c>
      <c r="F11" s="41"/>
      <c r="G11" s="42"/>
      <c r="H11" s="42">
        <v>15.1</v>
      </c>
    </row>
    <row r="12" ht="21.95" customHeight="1" spans="1:8">
      <c r="A12" s="38" t="s">
        <v>115</v>
      </c>
      <c r="B12" s="38" t="s">
        <v>116</v>
      </c>
      <c r="C12" s="39" t="s">
        <v>113</v>
      </c>
      <c r="D12" s="46" t="s">
        <v>121</v>
      </c>
      <c r="E12" s="41">
        <v>12.92</v>
      </c>
      <c r="F12" s="41">
        <v>12.92</v>
      </c>
      <c r="G12" s="42"/>
      <c r="H12" s="42"/>
    </row>
    <row r="13" ht="21.95" customHeight="1" spans="1:8">
      <c r="A13" s="14"/>
      <c r="B13" s="14"/>
      <c r="C13" s="14"/>
      <c r="D13" s="48" t="s">
        <v>258</v>
      </c>
      <c r="E13" s="55">
        <v>217.9</v>
      </c>
      <c r="F13" s="96">
        <v>155.71</v>
      </c>
      <c r="G13" s="96">
        <v>57.69</v>
      </c>
      <c r="H13" s="55">
        <v>4.5</v>
      </c>
    </row>
    <row r="14" ht="21.95" customHeight="1" spans="1:8">
      <c r="A14" s="14" t="s">
        <v>110</v>
      </c>
      <c r="B14" s="14" t="s">
        <v>122</v>
      </c>
      <c r="C14" s="14" t="s">
        <v>117</v>
      </c>
      <c r="D14" s="48" t="s">
        <v>124</v>
      </c>
      <c r="E14" s="55">
        <v>217.9</v>
      </c>
      <c r="F14" s="96">
        <v>155.71</v>
      </c>
      <c r="G14" s="96">
        <v>57.69</v>
      </c>
      <c r="H14" s="55">
        <v>4.5</v>
      </c>
    </row>
    <row r="15" ht="21.95" customHeight="1" spans="1:8">
      <c r="A15" s="38" t="s">
        <v>136</v>
      </c>
      <c r="B15" s="38"/>
      <c r="C15" s="39"/>
      <c r="D15" s="46" t="s">
        <v>137</v>
      </c>
      <c r="E15" s="41">
        <v>9.19</v>
      </c>
      <c r="F15" s="41">
        <v>9.19</v>
      </c>
      <c r="G15" s="42"/>
      <c r="H15" s="42"/>
    </row>
    <row r="16" ht="21.95" customHeight="1" spans="1:8">
      <c r="A16" s="38" t="s">
        <v>138</v>
      </c>
      <c r="B16" s="38" t="s">
        <v>122</v>
      </c>
      <c r="C16" s="39"/>
      <c r="D16" s="46" t="s">
        <v>139</v>
      </c>
      <c r="E16" s="41">
        <v>9.19</v>
      </c>
      <c r="F16" s="41">
        <v>9.19</v>
      </c>
      <c r="G16" s="42"/>
      <c r="H16" s="42"/>
    </row>
    <row r="17" ht="21.95" customHeight="1" spans="1:8">
      <c r="A17" s="38" t="s">
        <v>140</v>
      </c>
      <c r="B17" s="38" t="s">
        <v>125</v>
      </c>
      <c r="C17" s="39" t="s">
        <v>117</v>
      </c>
      <c r="D17" s="46" t="s">
        <v>141</v>
      </c>
      <c r="E17" s="41">
        <v>9.19</v>
      </c>
      <c r="F17" s="41">
        <v>9.19</v>
      </c>
      <c r="G17" s="42"/>
      <c r="H17" s="42"/>
    </row>
    <row r="18" ht="21.95" customHeight="1" spans="1:8">
      <c r="A18" s="38" t="s">
        <v>142</v>
      </c>
      <c r="B18" s="38"/>
      <c r="C18" s="39"/>
      <c r="D18" s="46" t="s">
        <v>143</v>
      </c>
      <c r="E18" s="41">
        <v>29.86</v>
      </c>
      <c r="F18" s="41">
        <v>29.86</v>
      </c>
      <c r="G18" s="42"/>
      <c r="H18" s="42"/>
    </row>
    <row r="19" ht="21.95" customHeight="1" spans="1:8">
      <c r="A19" s="38" t="s">
        <v>144</v>
      </c>
      <c r="B19" s="38" t="s">
        <v>119</v>
      </c>
      <c r="C19" s="39"/>
      <c r="D19" s="46" t="s">
        <v>145</v>
      </c>
      <c r="E19" s="41">
        <v>29.86</v>
      </c>
      <c r="F19" s="41">
        <v>29.86</v>
      </c>
      <c r="G19" s="42"/>
      <c r="H19" s="42"/>
    </row>
    <row r="20" ht="21.95" customHeight="1" spans="1:8">
      <c r="A20" s="38" t="s">
        <v>146</v>
      </c>
      <c r="B20" s="38" t="s">
        <v>147</v>
      </c>
      <c r="C20" s="39" t="s">
        <v>117</v>
      </c>
      <c r="D20" s="46" t="s">
        <v>148</v>
      </c>
      <c r="E20" s="41">
        <v>29.86</v>
      </c>
      <c r="F20" s="41">
        <v>29.86</v>
      </c>
      <c r="G20" s="42"/>
      <c r="H20" s="42"/>
    </row>
    <row r="21" customHeight="1" spans="1:8">
      <c r="A21" s="19"/>
      <c r="B21" s="19"/>
      <c r="C21" s="19"/>
      <c r="D21" s="19"/>
      <c r="E21" s="19"/>
      <c r="F21" s="19"/>
      <c r="G21" s="19"/>
      <c r="H21" s="19"/>
    </row>
    <row r="22" customHeight="1" spans="1:8">
      <c r="A22" s="19"/>
      <c r="B22" s="19"/>
      <c r="C22" s="19"/>
      <c r="D22" s="19"/>
      <c r="E22" s="19"/>
      <c r="F22" s="19"/>
      <c r="G22" s="19"/>
      <c r="H22" s="19"/>
    </row>
    <row r="23" ht="21.95" customHeight="1" spans="5:5">
      <c r="E23" s="19"/>
    </row>
  </sheetData>
  <mergeCells count="6">
    <mergeCell ref="B3:E3"/>
    <mergeCell ref="D5:D6"/>
    <mergeCell ref="E5:E6"/>
    <mergeCell ref="F5:F6"/>
    <mergeCell ref="G5:G6"/>
    <mergeCell ref="H5:H6"/>
  </mergeCells>
  <printOptions gridLines="1"/>
  <pageMargins left="0.75" right="0.75" top="1" bottom="1" header="0.5" footer="0.5"/>
  <pageSetup paperSize="1" orientation="landscape"/>
  <headerFooter alignWithMargins="0">
    <oddHeader>&amp;C&amp;A</oddHeader>
    <oddFooter>&amp;C页(&amp;P)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U20"/>
  <sheetViews>
    <sheetView showGridLines="0" showZeros="0" workbookViewId="0">
      <selection activeCell="M10" sqref="M10"/>
    </sheetView>
  </sheetViews>
  <sheetFormatPr defaultColWidth="9.16666666666667" defaultRowHeight="12.75" customHeight="1"/>
  <cols>
    <col min="1" max="1" width="9.83333333333333" customWidth="1"/>
    <col min="2" max="2" width="6" customWidth="1"/>
    <col min="3" max="3" width="4.5" customWidth="1"/>
    <col min="4" max="4" width="20.6666666666667" customWidth="1"/>
    <col min="5" max="5" width="7" customWidth="1"/>
    <col min="6" max="6" width="8" customWidth="1"/>
    <col min="7" max="8" width="7.33333333333333" customWidth="1"/>
    <col min="9" max="10" width="6.66666666666667" customWidth="1"/>
    <col min="11" max="11" width="8" customWidth="1"/>
    <col min="12" max="12" width="6" customWidth="1"/>
    <col min="13" max="13" width="6.16666666666667" customWidth="1"/>
    <col min="14" max="14" width="6" customWidth="1"/>
    <col min="15" max="15" width="6.5" customWidth="1"/>
    <col min="16" max="16" width="6.33333333333333" customWidth="1"/>
    <col min="17" max="17" width="6.66666666666667" customWidth="1"/>
    <col min="18" max="18" width="6.83333333333333" customWidth="1"/>
    <col min="19" max="19" width="6.33333333333333" customWidth="1"/>
    <col min="20" max="20" width="7.33333333333333" customWidth="1"/>
  </cols>
  <sheetData>
    <row r="1" customHeight="1" spans="1:1">
      <c r="A1" t="s">
        <v>259</v>
      </c>
    </row>
    <row r="2" ht="23.25" customHeight="1" spans="1:20">
      <c r="A2" s="2" t="s">
        <v>260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Height="1" spans="1:19">
      <c r="A3" t="s">
        <v>6</v>
      </c>
      <c r="B3" s="3"/>
      <c r="C3" s="4"/>
      <c r="D3" s="4"/>
      <c r="E3" s="4"/>
      <c r="F3" s="4"/>
      <c r="G3" s="4"/>
      <c r="H3" s="4"/>
      <c r="I3" s="4"/>
      <c r="S3" t="s">
        <v>151</v>
      </c>
    </row>
    <row r="4" customHeight="1" spans="1:20">
      <c r="A4" s="34" t="s">
        <v>152</v>
      </c>
      <c r="B4" s="7"/>
      <c r="C4" s="35"/>
      <c r="D4" s="36" t="s">
        <v>106</v>
      </c>
      <c r="E4" s="36" t="s">
        <v>88</v>
      </c>
      <c r="F4" s="35" t="s">
        <v>180</v>
      </c>
      <c r="G4" s="35"/>
      <c r="H4" s="35"/>
      <c r="I4" s="35"/>
      <c r="J4" s="34" t="s">
        <v>181</v>
      </c>
      <c r="K4" s="34"/>
      <c r="L4" s="34"/>
      <c r="M4" s="34"/>
      <c r="N4" s="34"/>
      <c r="O4" s="34"/>
      <c r="P4" s="10" t="s">
        <v>182</v>
      </c>
      <c r="Q4" s="34" t="s">
        <v>183</v>
      </c>
      <c r="R4" s="34"/>
      <c r="S4" s="34"/>
      <c r="T4" s="34"/>
    </row>
    <row r="5" ht="59.1" customHeight="1" spans="1:21">
      <c r="A5" s="13" t="s">
        <v>107</v>
      </c>
      <c r="B5" s="13" t="s">
        <v>108</v>
      </c>
      <c r="C5" s="37" t="s">
        <v>109</v>
      </c>
      <c r="D5" s="12"/>
      <c r="E5" s="12"/>
      <c r="F5" s="13" t="s">
        <v>95</v>
      </c>
      <c r="G5" s="13" t="s">
        <v>184</v>
      </c>
      <c r="H5" s="13" t="s">
        <v>185</v>
      </c>
      <c r="I5" s="13" t="s">
        <v>186</v>
      </c>
      <c r="J5" s="13" t="s">
        <v>95</v>
      </c>
      <c r="K5" s="13" t="s">
        <v>187</v>
      </c>
      <c r="L5" s="13" t="s">
        <v>188</v>
      </c>
      <c r="M5" s="13" t="s">
        <v>189</v>
      </c>
      <c r="N5" s="13" t="s">
        <v>190</v>
      </c>
      <c r="O5" s="13" t="s">
        <v>191</v>
      </c>
      <c r="P5" s="12"/>
      <c r="Q5" s="13" t="s">
        <v>95</v>
      </c>
      <c r="R5" s="13" t="s">
        <v>192</v>
      </c>
      <c r="S5" s="13" t="s">
        <v>193</v>
      </c>
      <c r="T5" s="13" t="s">
        <v>183</v>
      </c>
      <c r="U5" s="94"/>
    </row>
    <row r="6" s="1" customFormat="1" ht="20.1" customHeight="1" spans="1:20">
      <c r="A6" s="38"/>
      <c r="B6" s="38"/>
      <c r="C6" s="39"/>
      <c r="D6" s="80" t="s">
        <v>100</v>
      </c>
      <c r="E6" s="56">
        <v>207.68</v>
      </c>
      <c r="F6" s="41">
        <f>G6+H6+I6</f>
        <v>114.51</v>
      </c>
      <c r="G6" s="47">
        <v>42.98</v>
      </c>
      <c r="H6" s="41">
        <v>25.74</v>
      </c>
      <c r="I6" s="47">
        <v>45.79</v>
      </c>
      <c r="J6" s="41">
        <f>K6+L6+M6+N6+O6</f>
        <v>25.69</v>
      </c>
      <c r="K6" s="42">
        <v>12.92</v>
      </c>
      <c r="L6" s="42"/>
      <c r="M6" s="42">
        <v>6.19</v>
      </c>
      <c r="N6" s="42">
        <v>3</v>
      </c>
      <c r="O6" s="42">
        <v>3.58</v>
      </c>
      <c r="P6" s="47">
        <v>29.86</v>
      </c>
      <c r="Q6" s="41">
        <f>29+8.62</f>
        <v>37.62</v>
      </c>
      <c r="R6" s="42">
        <v>8.62</v>
      </c>
      <c r="S6" s="42">
        <v>1</v>
      </c>
      <c r="T6" s="42">
        <f>Q6-R6-S6</f>
        <v>28</v>
      </c>
    </row>
    <row r="7" ht="20.1" customHeight="1" spans="1:20">
      <c r="A7" s="38" t="s">
        <v>110</v>
      </c>
      <c r="B7" s="38"/>
      <c r="C7" s="39"/>
      <c r="D7" s="80" t="s">
        <v>111</v>
      </c>
      <c r="E7" s="41">
        <f>F7+J7+Q7</f>
        <v>168.63</v>
      </c>
      <c r="F7" s="41">
        <f>G7+H7+I7</f>
        <v>114.51</v>
      </c>
      <c r="G7" s="47">
        <v>42.98</v>
      </c>
      <c r="H7" s="41">
        <v>25.74</v>
      </c>
      <c r="I7" s="47">
        <v>45.79</v>
      </c>
      <c r="J7" s="41">
        <f>K7+L7+M7+N7+O7</f>
        <v>16.5</v>
      </c>
      <c r="K7" s="42">
        <v>12.92</v>
      </c>
      <c r="L7" s="42"/>
      <c r="M7" s="42"/>
      <c r="N7" s="42"/>
      <c r="O7" s="42">
        <v>3.58</v>
      </c>
      <c r="P7" s="47"/>
      <c r="Q7" s="41">
        <f>29+8.62</f>
        <v>37.62</v>
      </c>
      <c r="R7" s="42">
        <v>8.62</v>
      </c>
      <c r="S7" s="42">
        <v>1</v>
      </c>
      <c r="T7" s="42">
        <f>Q7-R7-S7</f>
        <v>28</v>
      </c>
    </row>
    <row r="8" ht="33" customHeight="1" spans="1:20">
      <c r="A8" s="38" t="s">
        <v>110</v>
      </c>
      <c r="B8" s="38" t="s">
        <v>113</v>
      </c>
      <c r="C8" s="39"/>
      <c r="D8" s="46" t="s">
        <v>114</v>
      </c>
      <c r="E8" s="41">
        <v>12.92</v>
      </c>
      <c r="F8" s="41"/>
      <c r="G8" s="42"/>
      <c r="H8" s="42"/>
      <c r="I8" s="41"/>
      <c r="J8" s="41">
        <v>12.92</v>
      </c>
      <c r="K8" s="42">
        <v>12.92</v>
      </c>
      <c r="L8" s="42"/>
      <c r="M8" s="42"/>
      <c r="N8" s="42"/>
      <c r="O8" s="42"/>
      <c r="P8" s="47"/>
      <c r="Q8" s="41"/>
      <c r="R8" s="42"/>
      <c r="S8" s="42"/>
      <c r="T8" s="42"/>
    </row>
    <row r="9" ht="30" customHeight="1" spans="1:20">
      <c r="A9" s="38" t="s">
        <v>115</v>
      </c>
      <c r="B9" s="38" t="s">
        <v>116</v>
      </c>
      <c r="C9" s="39" t="s">
        <v>113</v>
      </c>
      <c r="D9" s="89" t="s">
        <v>121</v>
      </c>
      <c r="E9" s="41">
        <v>12.92</v>
      </c>
      <c r="F9" s="41"/>
      <c r="G9" s="47"/>
      <c r="H9" s="41"/>
      <c r="I9" s="41"/>
      <c r="J9" s="41">
        <v>12.92</v>
      </c>
      <c r="K9" s="42">
        <v>12.92</v>
      </c>
      <c r="L9" s="42"/>
      <c r="M9" s="42"/>
      <c r="N9" s="42"/>
      <c r="O9" s="42"/>
      <c r="P9" s="47"/>
      <c r="Q9" s="41">
        <v>0</v>
      </c>
      <c r="R9" s="42">
        <v>0</v>
      </c>
      <c r="S9" s="42">
        <v>0</v>
      </c>
      <c r="T9" s="42">
        <v>0</v>
      </c>
    </row>
    <row r="10" ht="20.1" customHeight="1" spans="1:20">
      <c r="A10" s="14" t="s">
        <v>110</v>
      </c>
      <c r="B10" s="14" t="s">
        <v>122</v>
      </c>
      <c r="C10" s="14"/>
      <c r="D10" s="90" t="s">
        <v>258</v>
      </c>
      <c r="E10" s="18">
        <v>155.71</v>
      </c>
      <c r="F10" s="53">
        <f>G10+H10+I10</f>
        <v>114.51</v>
      </c>
      <c r="G10" s="55">
        <v>42.98</v>
      </c>
      <c r="H10" s="55">
        <v>25.74</v>
      </c>
      <c r="I10" s="55">
        <v>45.79</v>
      </c>
      <c r="J10" s="55">
        <v>3.58</v>
      </c>
      <c r="K10" s="17">
        <v>0</v>
      </c>
      <c r="L10" s="17">
        <v>0</v>
      </c>
      <c r="M10" s="17">
        <v>0</v>
      </c>
      <c r="N10" s="17">
        <v>0</v>
      </c>
      <c r="O10" s="17">
        <v>3.58</v>
      </c>
      <c r="P10" s="17">
        <v>0</v>
      </c>
      <c r="Q10" s="18">
        <v>37.62</v>
      </c>
      <c r="R10" s="49">
        <v>8.62</v>
      </c>
      <c r="S10" s="95">
        <v>1</v>
      </c>
      <c r="T10" s="55">
        <v>28</v>
      </c>
    </row>
    <row r="11" ht="20.1" customHeight="1" spans="1:20">
      <c r="A11" s="14" t="s">
        <v>110</v>
      </c>
      <c r="B11" s="14" t="s">
        <v>122</v>
      </c>
      <c r="C11" s="14" t="s">
        <v>117</v>
      </c>
      <c r="D11" s="90" t="s">
        <v>124</v>
      </c>
      <c r="E11" s="18">
        <v>155.71</v>
      </c>
      <c r="F11" s="53">
        <f t="shared" ref="F11:F16" si="0">G11+H11+I11</f>
        <v>114.51</v>
      </c>
      <c r="G11" s="91">
        <v>42.98</v>
      </c>
      <c r="H11" s="55">
        <v>25.74</v>
      </c>
      <c r="I11" s="55">
        <v>45.79</v>
      </c>
      <c r="J11" s="55">
        <v>3.58</v>
      </c>
      <c r="K11" s="17">
        <v>0</v>
      </c>
      <c r="L11" s="17">
        <v>0</v>
      </c>
      <c r="M11" s="17">
        <v>0</v>
      </c>
      <c r="N11" s="17">
        <v>0</v>
      </c>
      <c r="O11" s="17">
        <v>3.58</v>
      </c>
      <c r="P11" s="17">
        <v>0</v>
      </c>
      <c r="Q11" s="18">
        <v>37.62</v>
      </c>
      <c r="R11" s="49">
        <v>8.62</v>
      </c>
      <c r="S11" s="95">
        <v>1</v>
      </c>
      <c r="T11" s="55">
        <v>28</v>
      </c>
    </row>
    <row r="12" ht="20.1" customHeight="1" spans="1:20">
      <c r="A12" s="38" t="s">
        <v>136</v>
      </c>
      <c r="B12" s="38"/>
      <c r="C12" s="39"/>
      <c r="D12" s="80" t="s">
        <v>137</v>
      </c>
      <c r="E12" s="41">
        <v>9.19</v>
      </c>
      <c r="F12" s="53">
        <f t="shared" si="0"/>
        <v>0</v>
      </c>
      <c r="G12" s="92"/>
      <c r="H12" s="93"/>
      <c r="I12" s="92"/>
      <c r="J12" s="93">
        <f>M12+N12</f>
        <v>9.19</v>
      </c>
      <c r="K12" s="42"/>
      <c r="L12" s="42"/>
      <c r="M12" s="42">
        <v>6.19</v>
      </c>
      <c r="N12" s="42">
        <v>3</v>
      </c>
      <c r="O12" s="42"/>
      <c r="P12" s="47"/>
      <c r="Q12" s="41">
        <v>0</v>
      </c>
      <c r="R12" s="42">
        <v>0</v>
      </c>
      <c r="S12" s="42">
        <v>0</v>
      </c>
      <c r="T12" s="42">
        <v>0</v>
      </c>
    </row>
    <row r="13" ht="20.1" customHeight="1" spans="1:20">
      <c r="A13" s="38" t="s">
        <v>138</v>
      </c>
      <c r="B13" s="38" t="s">
        <v>122</v>
      </c>
      <c r="C13" s="39"/>
      <c r="D13" s="80" t="s">
        <v>139</v>
      </c>
      <c r="E13" s="41">
        <v>9.19</v>
      </c>
      <c r="F13" s="53">
        <f t="shared" si="0"/>
        <v>0</v>
      </c>
      <c r="G13" s="47"/>
      <c r="H13" s="41"/>
      <c r="I13" s="47"/>
      <c r="J13" s="93">
        <f>M13+N13</f>
        <v>9.19</v>
      </c>
      <c r="K13" s="42"/>
      <c r="L13" s="42"/>
      <c r="M13" s="42">
        <v>6.19</v>
      </c>
      <c r="N13" s="42">
        <v>3</v>
      </c>
      <c r="O13" s="42"/>
      <c r="P13" s="47"/>
      <c r="Q13" s="41">
        <v>0</v>
      </c>
      <c r="R13" s="42">
        <v>0</v>
      </c>
      <c r="S13" s="42">
        <v>0</v>
      </c>
      <c r="T13" s="42">
        <v>0</v>
      </c>
    </row>
    <row r="14" ht="20.1" customHeight="1" spans="1:20">
      <c r="A14" s="38" t="s">
        <v>140</v>
      </c>
      <c r="B14" s="38" t="s">
        <v>125</v>
      </c>
      <c r="C14" s="39" t="s">
        <v>117</v>
      </c>
      <c r="D14" s="80" t="s">
        <v>141</v>
      </c>
      <c r="E14" s="41">
        <v>9.19</v>
      </c>
      <c r="F14" s="53">
        <f t="shared" si="0"/>
        <v>0</v>
      </c>
      <c r="G14" s="47"/>
      <c r="H14" s="41"/>
      <c r="I14" s="47"/>
      <c r="J14" s="93">
        <f>M14+N14</f>
        <v>9.19</v>
      </c>
      <c r="K14" s="42"/>
      <c r="L14" s="42"/>
      <c r="M14" s="42">
        <v>6.19</v>
      </c>
      <c r="N14" s="42">
        <v>3</v>
      </c>
      <c r="O14" s="42"/>
      <c r="P14" s="47"/>
      <c r="Q14" s="41">
        <v>0</v>
      </c>
      <c r="R14" s="42">
        <v>0</v>
      </c>
      <c r="S14" s="42">
        <v>0</v>
      </c>
      <c r="T14" s="42">
        <v>0</v>
      </c>
    </row>
    <row r="15" ht="20.1" customHeight="1" spans="1:20">
      <c r="A15" s="38" t="s">
        <v>142</v>
      </c>
      <c r="B15" s="38"/>
      <c r="C15" s="39"/>
      <c r="D15" s="80" t="s">
        <v>143</v>
      </c>
      <c r="E15" s="41">
        <v>29.86</v>
      </c>
      <c r="F15" s="53">
        <f t="shared" si="0"/>
        <v>0</v>
      </c>
      <c r="G15" s="47"/>
      <c r="H15" s="41"/>
      <c r="I15" s="47"/>
      <c r="J15" s="93">
        <f>M15+N15</f>
        <v>0</v>
      </c>
      <c r="K15" s="42"/>
      <c r="L15" s="42"/>
      <c r="M15" s="42"/>
      <c r="N15" s="42"/>
      <c r="O15" s="42"/>
      <c r="P15" s="47">
        <v>29.86</v>
      </c>
      <c r="Q15" s="41">
        <v>0</v>
      </c>
      <c r="R15" s="42">
        <v>0</v>
      </c>
      <c r="S15" s="42">
        <v>0</v>
      </c>
      <c r="T15" s="42">
        <v>0</v>
      </c>
    </row>
    <row r="16" ht="20.1" customHeight="1" spans="1:20">
      <c r="A16" s="38" t="s">
        <v>144</v>
      </c>
      <c r="B16" s="38" t="s">
        <v>119</v>
      </c>
      <c r="C16" s="39"/>
      <c r="D16" s="80" t="s">
        <v>145</v>
      </c>
      <c r="E16" s="41">
        <v>29.86</v>
      </c>
      <c r="F16" s="53">
        <f t="shared" si="0"/>
        <v>0</v>
      </c>
      <c r="G16" s="47"/>
      <c r="H16" s="41"/>
      <c r="I16" s="47"/>
      <c r="J16" s="93">
        <f>M16+N16</f>
        <v>0</v>
      </c>
      <c r="K16" s="42"/>
      <c r="L16" s="42"/>
      <c r="M16" s="42"/>
      <c r="N16" s="42"/>
      <c r="O16" s="42"/>
      <c r="P16" s="47">
        <v>29.86</v>
      </c>
      <c r="Q16" s="41">
        <v>0</v>
      </c>
      <c r="R16" s="42">
        <v>0</v>
      </c>
      <c r="S16" s="42">
        <v>0</v>
      </c>
      <c r="T16" s="42">
        <v>0</v>
      </c>
    </row>
    <row r="17" ht="20.1" customHeight="1" spans="1:20">
      <c r="A17" s="38" t="s">
        <v>146</v>
      </c>
      <c r="B17" s="38" t="s">
        <v>147</v>
      </c>
      <c r="C17" s="39" t="s">
        <v>117</v>
      </c>
      <c r="D17" s="80" t="s">
        <v>148</v>
      </c>
      <c r="E17" s="41">
        <v>29.86</v>
      </c>
      <c r="F17" s="41">
        <v>0</v>
      </c>
      <c r="G17" s="47">
        <v>0</v>
      </c>
      <c r="H17" s="41">
        <v>0</v>
      </c>
      <c r="I17" s="47">
        <v>0</v>
      </c>
      <c r="J17" s="41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7">
        <v>29.86</v>
      </c>
      <c r="Q17" s="41">
        <v>0</v>
      </c>
      <c r="R17" s="42">
        <v>0</v>
      </c>
      <c r="S17" s="42">
        <v>0</v>
      </c>
      <c r="T17" s="42">
        <v>0</v>
      </c>
    </row>
    <row r="18" customHeight="1" spans="1:20">
      <c r="A18" s="19"/>
      <c r="B18" s="19"/>
      <c r="C18" s="19"/>
      <c r="D18" s="19"/>
      <c r="E18" s="19"/>
      <c r="G18" s="19"/>
      <c r="H18" s="19"/>
      <c r="I18" s="19"/>
      <c r="J18" s="19"/>
      <c r="K18" s="19"/>
      <c r="L18" s="19"/>
      <c r="M18" s="19"/>
      <c r="N18" s="19"/>
      <c r="Q18" s="19"/>
      <c r="R18" s="19"/>
      <c r="S18" s="19"/>
      <c r="T18" s="19"/>
    </row>
    <row r="19" customHeight="1" spans="2:20">
      <c r="B19" s="19"/>
      <c r="C19" s="19"/>
      <c r="D19" s="19"/>
      <c r="E19" s="19"/>
      <c r="G19" s="19"/>
      <c r="H19" s="19"/>
      <c r="I19" s="19"/>
      <c r="J19" s="19"/>
      <c r="K19" s="19"/>
      <c r="L19" s="19"/>
      <c r="M19" s="19"/>
      <c r="N19" s="19"/>
      <c r="Q19" s="19"/>
      <c r="R19" s="19"/>
      <c r="T19" s="19"/>
    </row>
    <row r="20" customHeight="1" spans="2:20">
      <c r="B20" s="19"/>
      <c r="C20" s="19"/>
      <c r="D20" s="19"/>
      <c r="E20" s="19"/>
      <c r="R20" s="19"/>
      <c r="S20" s="19"/>
      <c r="T20" s="19"/>
    </row>
  </sheetData>
  <mergeCells count="4">
    <mergeCell ref="B3:I3"/>
    <mergeCell ref="D4:D5"/>
    <mergeCell ref="E4:E5"/>
    <mergeCell ref="P4:P5"/>
  </mergeCells>
  <printOptions gridLines="1"/>
  <pageMargins left="0.751388888888889" right="0" top="1" bottom="1" header="0.5" footer="0.5"/>
  <pageSetup paperSize="1" orientation="landscape"/>
  <headerFooter alignWithMargins="0">
    <oddHeader>&amp;C&amp;A</oddHeader>
    <oddFooter>&amp;C页(&amp;P)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N20"/>
  <sheetViews>
    <sheetView showGridLines="0" showZeros="0" workbookViewId="0">
      <selection activeCell="J18" sqref="J18"/>
    </sheetView>
  </sheetViews>
  <sheetFormatPr defaultColWidth="9.16666666666667" defaultRowHeight="12.75" customHeight="1"/>
  <cols>
    <col min="1" max="1" width="9.83333333333333" customWidth="1"/>
    <col min="2" max="3" width="6.16666666666667" customWidth="1"/>
    <col min="4" max="4" width="20.1666666666667" customWidth="1"/>
    <col min="5" max="5" width="18.8333333333333" customWidth="1"/>
    <col min="6" max="8" width="13.1666666666667" customWidth="1"/>
    <col min="9" max="9" width="9.5" customWidth="1"/>
    <col min="10" max="10" width="11.3333333333333" customWidth="1"/>
    <col min="11" max="12" width="10.1666666666667" customWidth="1"/>
    <col min="13" max="13" width="13.1666666666667" customWidth="1"/>
  </cols>
  <sheetData>
    <row r="1" customHeight="1" spans="1:1">
      <c r="A1" t="s">
        <v>261</v>
      </c>
    </row>
    <row r="2" ht="21" customHeight="1" spans="1:13">
      <c r="A2" s="2" t="s">
        <v>262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customHeight="1" spans="1:13">
      <c r="A3" t="s">
        <v>6</v>
      </c>
      <c r="B3" s="3"/>
      <c r="C3" s="4"/>
      <c r="D3" s="4"/>
      <c r="E3" s="4"/>
      <c r="F3" s="4"/>
      <c r="G3" s="4"/>
      <c r="M3" t="s">
        <v>151</v>
      </c>
    </row>
    <row r="4" customHeight="1" spans="1:13">
      <c r="A4" s="34" t="s">
        <v>152</v>
      </c>
      <c r="B4" s="35"/>
      <c r="C4" s="85"/>
      <c r="D4" s="20" t="s">
        <v>170</v>
      </c>
      <c r="E4" s="21" t="s">
        <v>88</v>
      </c>
      <c r="F4" s="35" t="s">
        <v>171</v>
      </c>
      <c r="G4" s="35"/>
      <c r="H4" s="34"/>
      <c r="I4" s="34"/>
      <c r="J4" s="34"/>
      <c r="K4" s="34" t="s">
        <v>175</v>
      </c>
      <c r="L4" s="34"/>
      <c r="M4" s="34"/>
    </row>
    <row r="5" ht="22.5" customHeight="1" spans="1:13">
      <c r="A5" s="86" t="s">
        <v>107</v>
      </c>
      <c r="B5" s="86" t="s">
        <v>108</v>
      </c>
      <c r="C5" s="87" t="s">
        <v>109</v>
      </c>
      <c r="D5" s="11"/>
      <c r="E5" s="25"/>
      <c r="F5" s="88" t="s">
        <v>100</v>
      </c>
      <c r="G5" s="88" t="s">
        <v>197</v>
      </c>
      <c r="H5" s="88" t="s">
        <v>181</v>
      </c>
      <c r="I5" s="88" t="s">
        <v>182</v>
      </c>
      <c r="J5" s="88" t="s">
        <v>183</v>
      </c>
      <c r="K5" s="88" t="s">
        <v>100</v>
      </c>
      <c r="L5" s="88" t="s">
        <v>156</v>
      </c>
      <c r="M5" s="88" t="s">
        <v>198</v>
      </c>
    </row>
    <row r="6" s="1" customFormat="1" ht="21.95" customHeight="1" spans="1:13">
      <c r="A6" s="38"/>
      <c r="B6" s="38"/>
      <c r="C6" s="39"/>
      <c r="D6" s="89" t="s">
        <v>100</v>
      </c>
      <c r="E6" s="42">
        <v>207.68</v>
      </c>
      <c r="F6" s="42">
        <f>G6+H6+I6+J6</f>
        <v>207.68</v>
      </c>
      <c r="G6" s="42">
        <f>'6.基本支出-工资福利(部门经济分类)'!F6</f>
        <v>114.51</v>
      </c>
      <c r="H6" s="42">
        <f>'6.基本支出-工资福利(部门经济分类)'!J6</f>
        <v>25.69</v>
      </c>
      <c r="I6" s="42">
        <f>'6.基本支出-工资福利(部门经济分类)'!P6</f>
        <v>29.86</v>
      </c>
      <c r="J6" s="42">
        <f>'6.基本支出-工资福利(部门经济分类)'!Q6</f>
        <v>37.62</v>
      </c>
      <c r="K6" s="42"/>
      <c r="L6" s="42">
        <v>0</v>
      </c>
      <c r="M6" s="42">
        <v>0</v>
      </c>
    </row>
    <row r="7" ht="21.95" customHeight="1" spans="1:14">
      <c r="A7" s="38" t="s">
        <v>110</v>
      </c>
      <c r="B7" s="38"/>
      <c r="C7" s="39"/>
      <c r="D7" s="89" t="s">
        <v>111</v>
      </c>
      <c r="E7" s="42">
        <f>'6.基本支出-工资福利(部门经济分类)'!E7</f>
        <v>168.63</v>
      </c>
      <c r="F7" s="42">
        <f t="shared" ref="F7:F17" si="0">G7+H7+I7+J7</f>
        <v>168.63</v>
      </c>
      <c r="G7" s="42">
        <f>'6.基本支出-工资福利(部门经济分类)'!F7</f>
        <v>114.51</v>
      </c>
      <c r="H7" s="42">
        <f>'6.基本支出-工资福利(部门经济分类)'!J7</f>
        <v>16.5</v>
      </c>
      <c r="I7" s="42">
        <f>'6.基本支出-工资福利(部门经济分类)'!P7</f>
        <v>0</v>
      </c>
      <c r="J7" s="42">
        <f>'6.基本支出-工资福利(部门经济分类)'!Q7</f>
        <v>37.62</v>
      </c>
      <c r="K7" s="42"/>
      <c r="L7" s="42">
        <v>0</v>
      </c>
      <c r="M7" s="42">
        <v>0</v>
      </c>
      <c r="N7" s="19"/>
    </row>
    <row r="8" ht="21.95" customHeight="1" spans="1:13">
      <c r="A8" s="38" t="s">
        <v>112</v>
      </c>
      <c r="B8" s="38" t="s">
        <v>113</v>
      </c>
      <c r="C8" s="39"/>
      <c r="D8" s="89" t="s">
        <v>114</v>
      </c>
      <c r="E8" s="41">
        <v>12.92</v>
      </c>
      <c r="F8" s="42">
        <f t="shared" si="0"/>
        <v>12.92</v>
      </c>
      <c r="G8" s="42"/>
      <c r="H8" s="41">
        <v>12.92</v>
      </c>
      <c r="I8" s="42"/>
      <c r="J8" s="42"/>
      <c r="K8" s="42"/>
      <c r="L8" s="42">
        <v>0</v>
      </c>
      <c r="M8" s="42">
        <v>0</v>
      </c>
    </row>
    <row r="9" ht="21.95" customHeight="1" spans="1:13">
      <c r="A9" s="38" t="s">
        <v>115</v>
      </c>
      <c r="B9" s="38" t="s">
        <v>116</v>
      </c>
      <c r="C9" s="39" t="s">
        <v>113</v>
      </c>
      <c r="D9" s="89" t="s">
        <v>121</v>
      </c>
      <c r="E9" s="41">
        <v>12.92</v>
      </c>
      <c r="F9" s="42">
        <f t="shared" si="0"/>
        <v>12.92</v>
      </c>
      <c r="G9" s="42"/>
      <c r="H9" s="41">
        <v>12.92</v>
      </c>
      <c r="I9" s="42"/>
      <c r="J9" s="42"/>
      <c r="K9" s="42"/>
      <c r="L9" s="42">
        <v>0</v>
      </c>
      <c r="M9" s="42">
        <v>0</v>
      </c>
    </row>
    <row r="10" ht="21.95" customHeight="1" spans="1:13">
      <c r="A10" s="14" t="s">
        <v>110</v>
      </c>
      <c r="B10" s="14" t="s">
        <v>122</v>
      </c>
      <c r="C10" s="14"/>
      <c r="D10" s="90" t="s">
        <v>263</v>
      </c>
      <c r="E10" s="18">
        <v>155.71</v>
      </c>
      <c r="F10" s="53">
        <v>155.71</v>
      </c>
      <c r="G10" s="55">
        <v>114.51</v>
      </c>
      <c r="H10" s="55">
        <v>3.58</v>
      </c>
      <c r="I10" s="55"/>
      <c r="J10" s="55">
        <v>37.62</v>
      </c>
      <c r="K10" s="18">
        <v>0</v>
      </c>
      <c r="L10" s="18">
        <v>0</v>
      </c>
      <c r="M10" s="18">
        <v>0</v>
      </c>
    </row>
    <row r="11" ht="21.95" customHeight="1" spans="1:13">
      <c r="A11" s="14" t="s">
        <v>110</v>
      </c>
      <c r="B11" s="14" t="s">
        <v>122</v>
      </c>
      <c r="C11" s="14" t="s">
        <v>117</v>
      </c>
      <c r="D11" s="90" t="s">
        <v>124</v>
      </c>
      <c r="E11" s="18">
        <v>155.71</v>
      </c>
      <c r="F11" s="53">
        <v>155.71</v>
      </c>
      <c r="G11" s="55">
        <v>114.51</v>
      </c>
      <c r="H11" s="55">
        <v>3.58</v>
      </c>
      <c r="I11" s="55"/>
      <c r="J11" s="55">
        <v>37.62</v>
      </c>
      <c r="K11" s="18">
        <v>0</v>
      </c>
      <c r="L11" s="18">
        <v>0</v>
      </c>
      <c r="M11" s="18">
        <v>0</v>
      </c>
    </row>
    <row r="12" ht="21.95" customHeight="1" spans="1:13">
      <c r="A12" s="38" t="s">
        <v>136</v>
      </c>
      <c r="B12" s="38"/>
      <c r="C12" s="39"/>
      <c r="D12" s="89" t="s">
        <v>137</v>
      </c>
      <c r="E12" s="41">
        <v>9.19</v>
      </c>
      <c r="F12" s="42">
        <f t="shared" si="0"/>
        <v>9.19</v>
      </c>
      <c r="G12" s="42"/>
      <c r="H12" s="41">
        <v>9.19</v>
      </c>
      <c r="I12" s="42"/>
      <c r="J12" s="42"/>
      <c r="K12" s="42">
        <v>0</v>
      </c>
      <c r="L12" s="42">
        <v>0</v>
      </c>
      <c r="M12" s="42">
        <v>0</v>
      </c>
    </row>
    <row r="13" ht="21.95" customHeight="1" spans="1:13">
      <c r="A13" s="38" t="s">
        <v>138</v>
      </c>
      <c r="B13" s="38" t="s">
        <v>122</v>
      </c>
      <c r="C13" s="39"/>
      <c r="D13" s="89" t="s">
        <v>139</v>
      </c>
      <c r="E13" s="41">
        <v>9.19</v>
      </c>
      <c r="F13" s="42">
        <f t="shared" si="0"/>
        <v>9.19</v>
      </c>
      <c r="G13" s="42"/>
      <c r="H13" s="41">
        <v>9.19</v>
      </c>
      <c r="I13" s="42"/>
      <c r="J13" s="42"/>
      <c r="K13" s="42">
        <v>0</v>
      </c>
      <c r="L13" s="42">
        <v>0</v>
      </c>
      <c r="M13" s="42">
        <v>0</v>
      </c>
    </row>
    <row r="14" ht="21.95" customHeight="1" spans="1:13">
      <c r="A14" s="38" t="s">
        <v>140</v>
      </c>
      <c r="B14" s="38" t="s">
        <v>125</v>
      </c>
      <c r="C14" s="39" t="s">
        <v>117</v>
      </c>
      <c r="D14" s="89" t="s">
        <v>141</v>
      </c>
      <c r="E14" s="41">
        <v>9.19</v>
      </c>
      <c r="F14" s="42">
        <f t="shared" si="0"/>
        <v>9.19</v>
      </c>
      <c r="G14" s="42"/>
      <c r="H14" s="41">
        <v>9.19</v>
      </c>
      <c r="I14" s="42"/>
      <c r="J14" s="42"/>
      <c r="K14" s="42">
        <v>0</v>
      </c>
      <c r="L14" s="42">
        <v>0</v>
      </c>
      <c r="M14" s="42">
        <v>0</v>
      </c>
    </row>
    <row r="15" ht="21.95" customHeight="1" spans="1:13">
      <c r="A15" s="38" t="s">
        <v>142</v>
      </c>
      <c r="B15" s="38"/>
      <c r="C15" s="39"/>
      <c r="D15" s="89" t="s">
        <v>143</v>
      </c>
      <c r="E15" s="41">
        <v>29.86</v>
      </c>
      <c r="F15" s="42">
        <f t="shared" si="0"/>
        <v>29.86</v>
      </c>
      <c r="G15" s="42"/>
      <c r="H15" s="42"/>
      <c r="I15" s="41">
        <v>29.86</v>
      </c>
      <c r="J15" s="42"/>
      <c r="K15" s="42">
        <v>0</v>
      </c>
      <c r="L15" s="42">
        <v>0</v>
      </c>
      <c r="M15" s="42">
        <v>0</v>
      </c>
    </row>
    <row r="16" ht="21.95" customHeight="1" spans="1:13">
      <c r="A16" s="38" t="s">
        <v>144</v>
      </c>
      <c r="B16" s="38" t="s">
        <v>119</v>
      </c>
      <c r="C16" s="39"/>
      <c r="D16" s="89" t="s">
        <v>145</v>
      </c>
      <c r="E16" s="41">
        <v>29.86</v>
      </c>
      <c r="F16" s="42">
        <f t="shared" si="0"/>
        <v>29.86</v>
      </c>
      <c r="G16" s="42"/>
      <c r="H16" s="42"/>
      <c r="I16" s="41">
        <v>29.86</v>
      </c>
      <c r="J16" s="42"/>
      <c r="K16" s="42">
        <v>0</v>
      </c>
      <c r="L16" s="42">
        <v>0</v>
      </c>
      <c r="M16" s="42">
        <v>0</v>
      </c>
    </row>
    <row r="17" ht="21.95" customHeight="1" spans="1:13">
      <c r="A17" s="38" t="s">
        <v>146</v>
      </c>
      <c r="B17" s="38" t="s">
        <v>147</v>
      </c>
      <c r="C17" s="39" t="s">
        <v>117</v>
      </c>
      <c r="D17" s="89" t="s">
        <v>148</v>
      </c>
      <c r="E17" s="41">
        <v>29.86</v>
      </c>
      <c r="F17" s="42">
        <f t="shared" si="0"/>
        <v>29.86</v>
      </c>
      <c r="G17" s="42"/>
      <c r="H17" s="42"/>
      <c r="I17" s="41">
        <v>29.86</v>
      </c>
      <c r="J17" s="42"/>
      <c r="K17" s="42">
        <v>0</v>
      </c>
      <c r="L17" s="42">
        <v>0</v>
      </c>
      <c r="M17" s="42">
        <v>0</v>
      </c>
    </row>
    <row r="18" customHeight="1" spans="1:14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customHeight="1" spans="1:14">
      <c r="A19" s="19"/>
      <c r="D19" s="19"/>
      <c r="E19" s="19"/>
      <c r="F19" s="19"/>
      <c r="G19" s="19"/>
      <c r="I19" s="19"/>
      <c r="J19" s="19"/>
      <c r="K19" s="19"/>
      <c r="L19" s="19"/>
      <c r="N19" s="19"/>
    </row>
    <row r="20" customHeight="1" spans="1:14">
      <c r="A20" s="19"/>
      <c r="B20" s="19"/>
      <c r="D20" s="19"/>
      <c r="F20" s="19"/>
      <c r="G20" s="19"/>
      <c r="I20" s="19"/>
      <c r="J20" s="19"/>
      <c r="K20" s="19"/>
      <c r="L20" s="19"/>
      <c r="N20" s="19"/>
    </row>
  </sheetData>
  <mergeCells count="3">
    <mergeCell ref="B3:G3"/>
    <mergeCell ref="D4:D5"/>
    <mergeCell ref="E4:E5"/>
  </mergeCells>
  <printOptions gridLines="1"/>
  <pageMargins left="0.393055555555556" right="0" top="1" bottom="1" header="0.5" footer="0.5"/>
  <pageSetup paperSize="1" orientation="landscape"/>
  <headerFooter alignWithMargins="0">
    <oddHeader>&amp;C&amp;A</oddHeader>
    <oddFooter>&amp;C页(&amp;P)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AA14"/>
  <sheetViews>
    <sheetView showGridLines="0" showZeros="0" workbookViewId="0">
      <selection activeCell="P16" sqref="P16:P17"/>
    </sheetView>
  </sheetViews>
  <sheetFormatPr defaultColWidth="9.16666666666667" defaultRowHeight="12.75" customHeight="1"/>
  <cols>
    <col min="1" max="2" width="6.5" customWidth="1"/>
    <col min="3" max="3" width="4.33333333333333" customWidth="1"/>
    <col min="4" max="5" width="6.5" customWidth="1"/>
    <col min="6" max="6" width="6.16666666666667" customWidth="1"/>
    <col min="7" max="12" width="6.5" customWidth="1"/>
    <col min="13" max="13" width="3.5" customWidth="1"/>
    <col min="14" max="15" width="6.5" customWidth="1"/>
    <col min="16" max="16" width="4.16666666666667" customWidth="1"/>
    <col min="17" max="21" width="6.5" customWidth="1"/>
    <col min="22" max="22" width="3.83333333333333" customWidth="1"/>
    <col min="23" max="24" width="6.5" customWidth="1"/>
    <col min="25" max="25" width="5" customWidth="1"/>
    <col min="26" max="26" width="6.5" customWidth="1"/>
    <col min="27" max="27" width="6" customWidth="1"/>
  </cols>
  <sheetData>
    <row r="1" customHeight="1" spans="1:1">
      <c r="A1" t="s">
        <v>264</v>
      </c>
    </row>
    <row r="2" ht="21.75" customHeight="1" spans="1:27">
      <c r="A2" s="2" t="s">
        <v>265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customHeight="1" spans="1:27">
      <c r="A3" t="s">
        <v>6</v>
      </c>
      <c r="B3" s="3"/>
      <c r="C3" s="4"/>
      <c r="D3" s="4"/>
      <c r="E3" s="4"/>
      <c r="F3" s="4"/>
      <c r="G3" s="4"/>
      <c r="H3" s="4"/>
      <c r="I3" s="4"/>
      <c r="Z3" s="84" t="s">
        <v>151</v>
      </c>
      <c r="AA3" s="84"/>
    </row>
    <row r="4" customHeight="1" spans="1:27">
      <c r="A4" s="9" t="s">
        <v>152</v>
      </c>
      <c r="B4" s="58"/>
      <c r="C4" s="8"/>
      <c r="D4" s="36" t="s">
        <v>106</v>
      </c>
      <c r="E4" s="36" t="s">
        <v>88</v>
      </c>
      <c r="F4" s="36" t="s">
        <v>201</v>
      </c>
      <c r="G4" s="36" t="s">
        <v>202</v>
      </c>
      <c r="H4" s="36" t="s">
        <v>203</v>
      </c>
      <c r="I4" s="36" t="s">
        <v>204</v>
      </c>
      <c r="J4" s="10" t="s">
        <v>205</v>
      </c>
      <c r="K4" s="10" t="s">
        <v>206</v>
      </c>
      <c r="L4" s="10" t="s">
        <v>207</v>
      </c>
      <c r="M4" s="10" t="s">
        <v>208</v>
      </c>
      <c r="N4" s="10" t="s">
        <v>209</v>
      </c>
      <c r="O4" s="10" t="s">
        <v>210</v>
      </c>
      <c r="P4" s="10" t="s">
        <v>211</v>
      </c>
      <c r="Q4" s="10" t="s">
        <v>212</v>
      </c>
      <c r="R4" s="10" t="s">
        <v>213</v>
      </c>
      <c r="S4" s="10" t="s">
        <v>214</v>
      </c>
      <c r="T4" s="10" t="s">
        <v>215</v>
      </c>
      <c r="U4" s="10" t="s">
        <v>216</v>
      </c>
      <c r="V4" s="10" t="s">
        <v>217</v>
      </c>
      <c r="W4" s="10" t="s">
        <v>218</v>
      </c>
      <c r="X4" s="10" t="s">
        <v>219</v>
      </c>
      <c r="Y4" s="10" t="s">
        <v>220</v>
      </c>
      <c r="Z4" s="10" t="s">
        <v>221</v>
      </c>
      <c r="AA4" s="10" t="s">
        <v>222</v>
      </c>
    </row>
    <row r="5" ht="35.1" customHeight="1" spans="1:27">
      <c r="A5" s="60" t="s">
        <v>107</v>
      </c>
      <c r="B5" s="60" t="s">
        <v>108</v>
      </c>
      <c r="C5" s="60" t="s">
        <v>109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="1" customFormat="1" ht="39.95" customHeight="1" spans="1:27">
      <c r="A6" s="38"/>
      <c r="B6" s="38"/>
      <c r="C6" s="39"/>
      <c r="D6" s="80" t="s">
        <v>100</v>
      </c>
      <c r="E6" s="49">
        <f>E7</f>
        <v>57.69</v>
      </c>
      <c r="F6" s="17">
        <v>7.67</v>
      </c>
      <c r="G6" s="17">
        <v>3</v>
      </c>
      <c r="H6" s="17">
        <v>3</v>
      </c>
      <c r="I6" s="17">
        <v>0.5</v>
      </c>
      <c r="J6" s="17">
        <v>1</v>
      </c>
      <c r="K6" s="17">
        <v>2</v>
      </c>
      <c r="L6" s="17">
        <v>2</v>
      </c>
      <c r="M6" s="17">
        <v>0</v>
      </c>
      <c r="N6" s="17">
        <v>1</v>
      </c>
      <c r="O6" s="17">
        <v>5</v>
      </c>
      <c r="P6" s="53"/>
      <c r="Q6" s="49">
        <v>3</v>
      </c>
      <c r="R6" s="49">
        <v>0.5</v>
      </c>
      <c r="S6" s="49">
        <v>3</v>
      </c>
      <c r="T6" s="49">
        <v>3</v>
      </c>
      <c r="U6" s="49">
        <v>5</v>
      </c>
      <c r="V6" s="49">
        <v>0</v>
      </c>
      <c r="W6" s="49">
        <v>0.86</v>
      </c>
      <c r="X6" s="49">
        <v>3.17</v>
      </c>
      <c r="Y6" s="49">
        <v>0</v>
      </c>
      <c r="Z6" s="49">
        <v>5.06</v>
      </c>
      <c r="AA6" s="49">
        <f>AA7</f>
        <v>8.93</v>
      </c>
    </row>
    <row r="7" ht="45.95" customHeight="1" spans="1:27">
      <c r="A7" s="26" t="s">
        <v>110</v>
      </c>
      <c r="B7" s="26"/>
      <c r="C7" s="14"/>
      <c r="D7" s="82" t="s">
        <v>111</v>
      </c>
      <c r="E7" s="49">
        <f>E8</f>
        <v>57.69</v>
      </c>
      <c r="F7" s="17">
        <v>7.67</v>
      </c>
      <c r="G7" s="17">
        <v>3</v>
      </c>
      <c r="H7" s="17">
        <v>3</v>
      </c>
      <c r="I7" s="17">
        <v>0.5</v>
      </c>
      <c r="J7" s="17">
        <v>1</v>
      </c>
      <c r="K7" s="17">
        <v>2</v>
      </c>
      <c r="L7" s="17">
        <v>2</v>
      </c>
      <c r="M7" s="17">
        <v>0</v>
      </c>
      <c r="N7" s="17">
        <v>1</v>
      </c>
      <c r="O7" s="17">
        <v>5</v>
      </c>
      <c r="P7" s="53"/>
      <c r="Q7" s="49">
        <v>3</v>
      </c>
      <c r="R7" s="49">
        <v>0.5</v>
      </c>
      <c r="S7" s="49">
        <v>3</v>
      </c>
      <c r="T7" s="49">
        <v>3</v>
      </c>
      <c r="U7" s="49">
        <v>5</v>
      </c>
      <c r="V7" s="49">
        <v>0</v>
      </c>
      <c r="W7" s="49">
        <v>0.86</v>
      </c>
      <c r="X7" s="49">
        <v>3.17</v>
      </c>
      <c r="Y7" s="49">
        <v>0</v>
      </c>
      <c r="Z7" s="49">
        <v>5.06</v>
      </c>
      <c r="AA7" s="49">
        <f>AA8</f>
        <v>8.93</v>
      </c>
    </row>
    <row r="8" ht="44.1" customHeight="1" spans="1:27">
      <c r="A8" s="26" t="s">
        <v>112</v>
      </c>
      <c r="B8" s="26" t="s">
        <v>122</v>
      </c>
      <c r="C8" s="14"/>
      <c r="D8" s="82" t="s">
        <v>123</v>
      </c>
      <c r="E8" s="18">
        <v>57.69</v>
      </c>
      <c r="F8" s="18">
        <v>7.67</v>
      </c>
      <c r="G8" s="18">
        <v>3</v>
      </c>
      <c r="H8" s="18">
        <v>3</v>
      </c>
      <c r="I8" s="18">
        <v>0.5</v>
      </c>
      <c r="J8" s="18">
        <v>1</v>
      </c>
      <c r="K8" s="18">
        <v>2</v>
      </c>
      <c r="L8" s="18">
        <v>2</v>
      </c>
      <c r="M8" s="18">
        <v>0</v>
      </c>
      <c r="N8" s="18">
        <v>1</v>
      </c>
      <c r="O8" s="18">
        <v>5</v>
      </c>
      <c r="P8" s="53"/>
      <c r="Q8" s="18">
        <v>3</v>
      </c>
      <c r="R8" s="18">
        <v>0.5</v>
      </c>
      <c r="S8" s="18">
        <v>3</v>
      </c>
      <c r="T8" s="18">
        <v>3</v>
      </c>
      <c r="U8" s="18">
        <v>5</v>
      </c>
      <c r="V8" s="18">
        <v>0</v>
      </c>
      <c r="W8" s="18">
        <v>0.86</v>
      </c>
      <c r="X8" s="18">
        <v>3.17</v>
      </c>
      <c r="Y8" s="18">
        <v>0</v>
      </c>
      <c r="Z8" s="18">
        <v>5.06</v>
      </c>
      <c r="AA8" s="18">
        <v>8.93</v>
      </c>
    </row>
    <row r="9" ht="39.95" customHeight="1" spans="1:27">
      <c r="A9" s="83" t="s">
        <v>115</v>
      </c>
      <c r="B9" s="14" t="s">
        <v>125</v>
      </c>
      <c r="C9" s="14" t="s">
        <v>117</v>
      </c>
      <c r="D9" s="48" t="s">
        <v>194</v>
      </c>
      <c r="E9" s="18">
        <v>57.69</v>
      </c>
      <c r="F9" s="18">
        <v>7.67</v>
      </c>
      <c r="G9" s="18">
        <v>3</v>
      </c>
      <c r="H9" s="18">
        <v>3</v>
      </c>
      <c r="I9" s="18">
        <v>0.5</v>
      </c>
      <c r="J9" s="18">
        <v>1</v>
      </c>
      <c r="K9" s="18">
        <v>2</v>
      </c>
      <c r="L9" s="18">
        <v>2</v>
      </c>
      <c r="M9" s="18">
        <v>0</v>
      </c>
      <c r="N9" s="18">
        <v>1</v>
      </c>
      <c r="O9" s="18">
        <v>5</v>
      </c>
      <c r="P9" s="53"/>
      <c r="Q9" s="18">
        <v>3</v>
      </c>
      <c r="R9" s="18">
        <v>0.5</v>
      </c>
      <c r="S9" s="18">
        <v>3</v>
      </c>
      <c r="T9" s="18">
        <v>3</v>
      </c>
      <c r="U9" s="18">
        <v>5</v>
      </c>
      <c r="V9" s="18">
        <v>0</v>
      </c>
      <c r="W9" s="18">
        <v>0.86</v>
      </c>
      <c r="X9" s="18">
        <v>3.17</v>
      </c>
      <c r="Y9" s="18">
        <v>0</v>
      </c>
      <c r="Z9" s="18">
        <v>5.06</v>
      </c>
      <c r="AA9" s="18">
        <v>8.93</v>
      </c>
    </row>
    <row r="10" ht="20.1" customHeight="1" spans="4:8">
      <c r="D10" s="19"/>
      <c r="G10" s="19"/>
      <c r="H10" s="19"/>
    </row>
    <row r="11" ht="20.1" customHeight="1"/>
    <row r="12" ht="20.1" customHeight="1"/>
    <row r="13" ht="20.1" customHeight="1"/>
    <row r="14" ht="20.1" customHeight="1"/>
  </sheetData>
  <mergeCells count="26">
    <mergeCell ref="B3:I3"/>
    <mergeCell ref="Z3:AA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printOptions gridLines="1"/>
  <pageMargins left="0.393055555555556" right="0" top="1" bottom="1" header="0.5" footer="0.5"/>
  <pageSetup paperSize="1" orientation="landscape"/>
  <headerFooter alignWithMargins="0">
    <oddHeader>&amp;C&amp;A</oddHeader>
    <oddFooter>&amp;C页(&amp;P)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S12"/>
  <sheetViews>
    <sheetView showGridLines="0" showZeros="0" workbookViewId="0">
      <selection activeCell="L15" sqref="L15"/>
    </sheetView>
  </sheetViews>
  <sheetFormatPr defaultColWidth="9.16666666666667" defaultRowHeight="12.75" customHeight="1"/>
  <cols>
    <col min="1" max="1" width="9.5" customWidth="1"/>
    <col min="2" max="3" width="6" customWidth="1"/>
    <col min="4" max="4" width="23.1666666666667" customWidth="1"/>
    <col min="5" max="5" width="12.6666666666667" customWidth="1"/>
    <col min="6" max="9" width="9.16666666666667" customWidth="1"/>
    <col min="10" max="10" width="4.16666666666667" customWidth="1"/>
    <col min="11" max="11" width="9.16666666666667" customWidth="1"/>
    <col min="12" max="12" width="7.66666666666667" customWidth="1"/>
    <col min="13" max="13" width="6.83333333333333" customWidth="1"/>
    <col min="14" max="14" width="8.66666666666667" customWidth="1"/>
    <col min="16" max="16" width="5.16666666666667" customWidth="1"/>
  </cols>
  <sheetData>
    <row r="1" customHeight="1" spans="1:1">
      <c r="A1" t="s">
        <v>266</v>
      </c>
    </row>
    <row r="2" ht="20.25" customHeight="1" spans="1:18">
      <c r="A2" s="2" t="s">
        <v>267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Height="1" spans="1:18">
      <c r="A3" t="s">
        <v>6</v>
      </c>
      <c r="B3" s="3"/>
      <c r="C3" s="4"/>
      <c r="D3" s="4"/>
      <c r="E3" s="4"/>
      <c r="F3" s="4"/>
      <c r="G3" s="4"/>
      <c r="R3" t="s">
        <v>151</v>
      </c>
    </row>
    <row r="4" customHeight="1" spans="1:18">
      <c r="A4" s="34" t="s">
        <v>152</v>
      </c>
      <c r="B4" s="8"/>
      <c r="C4" s="8"/>
      <c r="D4" s="36" t="s">
        <v>170</v>
      </c>
      <c r="E4" s="36" t="s">
        <v>88</v>
      </c>
      <c r="F4" s="35" t="s">
        <v>172</v>
      </c>
      <c r="G4" s="35"/>
      <c r="H4" s="34"/>
      <c r="I4" s="34"/>
      <c r="J4" s="34"/>
      <c r="K4" s="34"/>
      <c r="L4" s="34"/>
      <c r="M4" s="34"/>
      <c r="N4" s="34"/>
      <c r="O4" s="34"/>
      <c r="P4" s="34" t="s">
        <v>175</v>
      </c>
      <c r="Q4" s="34"/>
      <c r="R4" s="34"/>
    </row>
    <row r="5" ht="29.25" customHeight="1" spans="1:18">
      <c r="A5" s="60" t="s">
        <v>107</v>
      </c>
      <c r="B5" s="60" t="s">
        <v>108</v>
      </c>
      <c r="C5" s="60" t="s">
        <v>109</v>
      </c>
      <c r="D5" s="12"/>
      <c r="E5" s="12"/>
      <c r="F5" s="13" t="s">
        <v>100</v>
      </c>
      <c r="G5" s="13" t="s">
        <v>225</v>
      </c>
      <c r="H5" s="13" t="s">
        <v>214</v>
      </c>
      <c r="I5" s="13" t="s">
        <v>215</v>
      </c>
      <c r="J5" s="13" t="s">
        <v>226</v>
      </c>
      <c r="K5" s="13" t="s">
        <v>216</v>
      </c>
      <c r="L5" s="13" t="s">
        <v>211</v>
      </c>
      <c r="M5" s="13" t="s">
        <v>220</v>
      </c>
      <c r="N5" s="13" t="s">
        <v>212</v>
      </c>
      <c r="O5" s="13" t="s">
        <v>222</v>
      </c>
      <c r="P5" s="13" t="s">
        <v>100</v>
      </c>
      <c r="Q5" s="13" t="s">
        <v>227</v>
      </c>
      <c r="R5" s="13" t="s">
        <v>198</v>
      </c>
    </row>
    <row r="6" s="1" customFormat="1" ht="21" customHeight="1" spans="1:18">
      <c r="A6" s="38"/>
      <c r="B6" s="38"/>
      <c r="C6" s="39"/>
      <c r="D6" s="80" t="s">
        <v>100</v>
      </c>
      <c r="E6" s="49">
        <f>E7</f>
        <v>57.69</v>
      </c>
      <c r="F6" s="49">
        <f>F7</f>
        <v>57.69</v>
      </c>
      <c r="G6" s="56">
        <v>34.76</v>
      </c>
      <c r="H6" s="56">
        <v>3</v>
      </c>
      <c r="I6" s="56">
        <v>3</v>
      </c>
      <c r="J6" s="56"/>
      <c r="K6" s="56">
        <v>5</v>
      </c>
      <c r="L6" s="56"/>
      <c r="M6" s="56"/>
      <c r="N6" s="56">
        <v>3</v>
      </c>
      <c r="O6" s="41">
        <v>8.93</v>
      </c>
      <c r="P6" s="47">
        <v>0</v>
      </c>
      <c r="Q6" s="56">
        <v>0</v>
      </c>
      <c r="R6" s="41">
        <v>0</v>
      </c>
    </row>
    <row r="7" ht="21" customHeight="1" spans="1:19">
      <c r="A7" s="26" t="s">
        <v>110</v>
      </c>
      <c r="B7" s="26"/>
      <c r="C7" s="14"/>
      <c r="D7" s="81" t="s">
        <v>111</v>
      </c>
      <c r="E7" s="49">
        <f>E8</f>
        <v>57.69</v>
      </c>
      <c r="F7" s="49">
        <f>F8</f>
        <v>57.69</v>
      </c>
      <c r="G7" s="56">
        <v>34.76</v>
      </c>
      <c r="H7" s="56">
        <v>3</v>
      </c>
      <c r="I7" s="56">
        <v>3</v>
      </c>
      <c r="J7" s="56"/>
      <c r="K7" s="56">
        <v>5</v>
      </c>
      <c r="L7" s="56"/>
      <c r="M7" s="56"/>
      <c r="N7" s="56">
        <v>3</v>
      </c>
      <c r="O7" s="41">
        <v>8.93</v>
      </c>
      <c r="P7" s="47">
        <v>0</v>
      </c>
      <c r="Q7" s="56">
        <v>0</v>
      </c>
      <c r="R7" s="41">
        <v>0</v>
      </c>
      <c r="S7" s="19"/>
    </row>
    <row r="8" ht="21" customHeight="1" spans="1:18">
      <c r="A8" s="26" t="s">
        <v>112</v>
      </c>
      <c r="B8" s="26" t="s">
        <v>122</v>
      </c>
      <c r="C8" s="14"/>
      <c r="D8" s="81" t="s">
        <v>123</v>
      </c>
      <c r="E8" s="18">
        <v>57.69</v>
      </c>
      <c r="F8" s="18">
        <v>57.69</v>
      </c>
      <c r="G8" s="41">
        <f>F8-H8-I8-K8-N8-O8</f>
        <v>34.76</v>
      </c>
      <c r="H8" s="41">
        <v>3</v>
      </c>
      <c r="I8" s="41">
        <v>3</v>
      </c>
      <c r="J8" s="41"/>
      <c r="K8" s="41">
        <v>5</v>
      </c>
      <c r="L8" s="41"/>
      <c r="M8" s="41"/>
      <c r="N8" s="41">
        <v>3</v>
      </c>
      <c r="O8" s="41">
        <v>8.93</v>
      </c>
      <c r="P8" s="41">
        <v>0</v>
      </c>
      <c r="Q8" s="41">
        <v>0</v>
      </c>
      <c r="R8" s="41">
        <v>0</v>
      </c>
    </row>
    <row r="9" ht="21" customHeight="1" spans="1:18">
      <c r="A9" s="14" t="s">
        <v>115</v>
      </c>
      <c r="B9" s="14" t="s">
        <v>125</v>
      </c>
      <c r="C9" s="14" t="s">
        <v>117</v>
      </c>
      <c r="D9" s="14" t="s">
        <v>194</v>
      </c>
      <c r="E9" s="18">
        <v>57.69</v>
      </c>
      <c r="F9" s="18">
        <v>57.69</v>
      </c>
      <c r="G9" s="41">
        <f>F9-H9-I9-K9-N9-O9</f>
        <v>34.76</v>
      </c>
      <c r="H9" s="41">
        <v>3</v>
      </c>
      <c r="I9" s="41">
        <v>3</v>
      </c>
      <c r="J9" s="41"/>
      <c r="K9" s="41">
        <v>5</v>
      </c>
      <c r="L9" s="41"/>
      <c r="M9" s="41"/>
      <c r="N9" s="41">
        <v>3</v>
      </c>
      <c r="O9" s="41">
        <v>8.93</v>
      </c>
      <c r="P9" s="41">
        <v>0</v>
      </c>
      <c r="Q9" s="41">
        <v>0</v>
      </c>
      <c r="R9" s="41">
        <v>0</v>
      </c>
    </row>
    <row r="10" ht="21" customHeight="1"/>
    <row r="11" ht="21" customHeight="1"/>
    <row r="12" ht="21" customHeight="1" spans="11:11">
      <c r="K12" s="19"/>
    </row>
  </sheetData>
  <mergeCells count="3">
    <mergeCell ref="B3:G3"/>
    <mergeCell ref="D4:D5"/>
    <mergeCell ref="E4:E5"/>
  </mergeCells>
  <printOptions gridLines="1"/>
  <pageMargins left="0.393055555555556" right="0" top="1" bottom="1" header="0.5" footer="0.5"/>
  <pageSetup paperSize="1" orientation="landscape"/>
  <headerFooter alignWithMargins="0">
    <oddHeader>&amp;C&amp;A</oddHeader>
    <oddFooter>&amp;C页(&amp;P)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33"/>
  <sheetViews>
    <sheetView showGridLines="0" showZeros="0" workbookViewId="0">
      <selection activeCell="A3" sqref="A3"/>
    </sheetView>
  </sheetViews>
  <sheetFormatPr defaultColWidth="9.16666666666667" defaultRowHeight="12.75" customHeight="1"/>
  <cols>
    <col min="1" max="1" width="34.1666666666667" customWidth="1"/>
    <col min="2" max="2" width="11.5" customWidth="1"/>
    <col min="3" max="3" width="27.5" customWidth="1"/>
    <col min="4" max="4" width="11.1666666666667" customWidth="1"/>
    <col min="5" max="5" width="33.6666666666667" customWidth="1"/>
    <col min="6" max="6" width="9.16666666666667" customWidth="1"/>
    <col min="7" max="7" width="25.5" customWidth="1"/>
    <col min="8" max="8" width="11.3333333333333" customWidth="1"/>
  </cols>
  <sheetData>
    <row r="1" customHeight="1" spans="1:1">
      <c r="A1" s="99" t="s">
        <v>3</v>
      </c>
    </row>
    <row r="2" ht="18.75" customHeight="1" spans="1:8">
      <c r="A2" s="2" t="s">
        <v>4</v>
      </c>
      <c r="B2" s="57"/>
      <c r="C2" s="57"/>
      <c r="D2" s="57"/>
      <c r="E2" s="57"/>
      <c r="F2" s="57"/>
      <c r="G2" s="57"/>
      <c r="H2" s="57"/>
    </row>
    <row r="3" customHeight="1" spans="1:8">
      <c r="A3" t="s">
        <v>5</v>
      </c>
      <c r="B3" s="3" t="s">
        <v>6</v>
      </c>
      <c r="C3" s="4"/>
      <c r="D3" s="4"/>
      <c r="E3" s="4"/>
      <c r="H3" s="5" t="s">
        <v>7</v>
      </c>
    </row>
    <row r="4" customHeight="1" spans="1:9">
      <c r="A4" s="103" t="s">
        <v>8</v>
      </c>
      <c r="B4" s="121"/>
      <c r="C4" s="8" t="s">
        <v>9</v>
      </c>
      <c r="D4" s="8"/>
      <c r="E4" s="8"/>
      <c r="F4" s="9"/>
      <c r="G4" s="9"/>
      <c r="H4" s="9"/>
      <c r="I4" s="102"/>
    </row>
    <row r="5" customHeight="1" spans="1:9">
      <c r="A5" s="103" t="s">
        <v>10</v>
      </c>
      <c r="B5" s="78" t="s">
        <v>11</v>
      </c>
      <c r="C5" s="103" t="s">
        <v>12</v>
      </c>
      <c r="D5" s="72" t="s">
        <v>11</v>
      </c>
      <c r="E5" s="103" t="s">
        <v>13</v>
      </c>
      <c r="F5" s="72" t="s">
        <v>11</v>
      </c>
      <c r="G5" s="103" t="s">
        <v>14</v>
      </c>
      <c r="H5" s="72" t="s">
        <v>11</v>
      </c>
      <c r="I5" s="102"/>
    </row>
    <row r="6" s="1" customFormat="1" customHeight="1" spans="1:9">
      <c r="A6" s="104" t="s">
        <v>15</v>
      </c>
      <c r="B6" s="122">
        <v>718.31</v>
      </c>
      <c r="C6" s="106" t="s">
        <v>16</v>
      </c>
      <c r="D6" s="122"/>
      <c r="E6" s="106" t="s">
        <v>17</v>
      </c>
      <c r="F6" s="105">
        <v>289.31</v>
      </c>
      <c r="G6" s="106" t="s">
        <v>18</v>
      </c>
      <c r="H6" s="122">
        <v>207.68</v>
      </c>
      <c r="I6" s="108"/>
    </row>
    <row r="7" s="1" customFormat="1" customHeight="1" spans="1:9">
      <c r="A7" s="104" t="s">
        <v>19</v>
      </c>
      <c r="B7" s="122">
        <v>202.21</v>
      </c>
      <c r="C7" s="106" t="s">
        <v>20</v>
      </c>
      <c r="D7" s="122">
        <v>0</v>
      </c>
      <c r="E7" s="106" t="s">
        <v>21</v>
      </c>
      <c r="F7" s="109">
        <v>207.68</v>
      </c>
      <c r="G7" s="106" t="s">
        <v>22</v>
      </c>
      <c r="H7" s="122">
        <f>H29-H6-H14</f>
        <v>987.69</v>
      </c>
      <c r="I7" s="108"/>
    </row>
    <row r="8" s="1" customFormat="1" customHeight="1" spans="1:9">
      <c r="A8" s="104" t="s">
        <v>23</v>
      </c>
      <c r="B8" s="105">
        <v>516.1</v>
      </c>
      <c r="C8" s="106" t="s">
        <v>24</v>
      </c>
      <c r="D8" s="122">
        <v>0</v>
      </c>
      <c r="E8" s="106" t="s">
        <v>25</v>
      </c>
      <c r="F8" s="109">
        <v>57.69</v>
      </c>
      <c r="G8" s="106" t="s">
        <v>26</v>
      </c>
      <c r="H8" s="122"/>
      <c r="I8" s="108"/>
    </row>
    <row r="9" s="1" customFormat="1" customHeight="1" spans="1:9">
      <c r="A9" s="110" t="s">
        <v>27</v>
      </c>
      <c r="B9" s="111"/>
      <c r="C9" s="104" t="s">
        <v>28</v>
      </c>
      <c r="D9" s="122">
        <v>0</v>
      </c>
      <c r="E9" s="106" t="s">
        <v>29</v>
      </c>
      <c r="F9" s="123">
        <v>23.94</v>
      </c>
      <c r="G9" s="106" t="s">
        <v>30</v>
      </c>
      <c r="H9" s="122"/>
      <c r="I9" s="108"/>
    </row>
    <row r="10" s="1" customFormat="1" customHeight="1" spans="1:9">
      <c r="A10" s="110" t="s">
        <v>31</v>
      </c>
      <c r="B10" s="112"/>
      <c r="C10" s="104" t="s">
        <v>32</v>
      </c>
      <c r="D10" s="122">
        <v>0</v>
      </c>
      <c r="E10" s="106" t="s">
        <v>33</v>
      </c>
      <c r="F10" s="105">
        <v>930</v>
      </c>
      <c r="G10" s="106" t="s">
        <v>34</v>
      </c>
      <c r="H10" s="122"/>
      <c r="I10" s="108"/>
    </row>
    <row r="11" s="1" customFormat="1" customHeight="1" spans="1:9">
      <c r="A11" s="110" t="s">
        <v>35</v>
      </c>
      <c r="B11" s="112"/>
      <c r="C11" s="104" t="s">
        <v>36</v>
      </c>
      <c r="D11" s="122">
        <f>D29-D12-D21</f>
        <v>1180.26</v>
      </c>
      <c r="E11" s="106" t="s">
        <v>37</v>
      </c>
      <c r="F11" s="109">
        <v>930</v>
      </c>
      <c r="G11" s="106" t="s">
        <v>38</v>
      </c>
      <c r="H11" s="122"/>
      <c r="I11" s="108"/>
    </row>
    <row r="12" s="1" customFormat="1" customHeight="1" spans="1:9">
      <c r="A12" s="110" t="s">
        <v>39</v>
      </c>
      <c r="B12" s="112"/>
      <c r="C12" s="104" t="s">
        <v>40</v>
      </c>
      <c r="D12" s="122">
        <v>9.19</v>
      </c>
      <c r="E12" s="124" t="s">
        <v>41</v>
      </c>
      <c r="F12" s="125"/>
      <c r="G12" s="104" t="s">
        <v>42</v>
      </c>
      <c r="H12" s="122"/>
      <c r="I12" s="108"/>
    </row>
    <row r="13" s="1" customFormat="1" customHeight="1" spans="1:9">
      <c r="A13" s="110" t="s">
        <v>43</v>
      </c>
      <c r="B13" s="112"/>
      <c r="C13" s="104" t="s">
        <v>44</v>
      </c>
      <c r="D13" s="122"/>
      <c r="E13" s="106" t="s">
        <v>45</v>
      </c>
      <c r="F13" s="105">
        <v>0</v>
      </c>
      <c r="G13" s="106" t="s">
        <v>46</v>
      </c>
      <c r="H13" s="122"/>
      <c r="I13" s="108"/>
    </row>
    <row r="14" s="1" customFormat="1" customHeight="1" spans="1:9">
      <c r="A14" s="110" t="s">
        <v>47</v>
      </c>
      <c r="B14" s="112"/>
      <c r="C14" s="104" t="s">
        <v>48</v>
      </c>
      <c r="D14" s="122"/>
      <c r="E14" s="106" t="s">
        <v>49</v>
      </c>
      <c r="F14" s="123">
        <v>0</v>
      </c>
      <c r="G14" s="106" t="s">
        <v>50</v>
      </c>
      <c r="H14" s="122">
        <v>23.94</v>
      </c>
      <c r="I14" s="108"/>
    </row>
    <row r="15" s="1" customFormat="1" customHeight="1" spans="1:9">
      <c r="A15" s="110" t="s">
        <v>51</v>
      </c>
      <c r="B15" s="112"/>
      <c r="C15" s="104" t="s">
        <v>52</v>
      </c>
      <c r="D15" s="122"/>
      <c r="E15" s="106" t="s">
        <v>53</v>
      </c>
      <c r="F15" s="105">
        <v>0</v>
      </c>
      <c r="G15" s="106" t="s">
        <v>54</v>
      </c>
      <c r="H15" s="122">
        <v>0</v>
      </c>
      <c r="I15" s="108"/>
    </row>
    <row r="16" s="1" customFormat="1" customHeight="1" spans="1:9">
      <c r="A16" s="110" t="s">
        <v>55</v>
      </c>
      <c r="B16" s="112"/>
      <c r="C16" s="104" t="s">
        <v>56</v>
      </c>
      <c r="D16" s="122"/>
      <c r="E16" s="106" t="s">
        <v>57</v>
      </c>
      <c r="F16" s="109">
        <v>0</v>
      </c>
      <c r="G16" s="106" t="s">
        <v>58</v>
      </c>
      <c r="H16" s="122">
        <v>0</v>
      </c>
      <c r="I16" s="108"/>
    </row>
    <row r="17" s="1" customFormat="1" customHeight="1" spans="1:9">
      <c r="A17" s="110"/>
      <c r="B17" s="126"/>
      <c r="C17" s="104" t="s">
        <v>59</v>
      </c>
      <c r="D17" s="122"/>
      <c r="E17" s="106" t="s">
        <v>60</v>
      </c>
      <c r="F17" s="109">
        <v>0</v>
      </c>
      <c r="G17" s="106" t="s">
        <v>61</v>
      </c>
      <c r="H17" s="105">
        <v>0</v>
      </c>
      <c r="I17" s="108"/>
    </row>
    <row r="18" s="1" customFormat="1" customHeight="1" spans="1:9">
      <c r="A18" s="104" t="s">
        <v>62</v>
      </c>
      <c r="B18" s="105">
        <v>0</v>
      </c>
      <c r="C18" s="106" t="s">
        <v>63</v>
      </c>
      <c r="D18" s="122"/>
      <c r="E18" s="106" t="s">
        <v>64</v>
      </c>
      <c r="F18" s="123">
        <v>0</v>
      </c>
      <c r="G18" s="124" t="s">
        <v>65</v>
      </c>
      <c r="H18" s="127"/>
      <c r="I18" s="108"/>
    </row>
    <row r="19" s="1" customFormat="1" customHeight="1" spans="1:9">
      <c r="A19" s="110"/>
      <c r="B19" s="128"/>
      <c r="C19" s="104" t="s">
        <v>66</v>
      </c>
      <c r="D19" s="105"/>
      <c r="E19" s="106" t="s">
        <v>67</v>
      </c>
      <c r="F19" s="105">
        <v>0</v>
      </c>
      <c r="G19" s="124"/>
      <c r="H19" s="129"/>
      <c r="I19" s="108"/>
    </row>
    <row r="20" s="1" customFormat="1" customHeight="1" spans="1:9">
      <c r="A20" s="104" t="s">
        <v>68</v>
      </c>
      <c r="B20" s="105">
        <v>420</v>
      </c>
      <c r="C20" s="106" t="s">
        <v>69</v>
      </c>
      <c r="D20" s="109"/>
      <c r="E20" s="106" t="s">
        <v>70</v>
      </c>
      <c r="F20" s="109">
        <v>0</v>
      </c>
      <c r="G20" s="124"/>
      <c r="H20" s="129"/>
      <c r="I20" s="108"/>
    </row>
    <row r="21" s="1" customFormat="1" customHeight="1" spans="1:9">
      <c r="A21" s="110"/>
      <c r="B21" s="128"/>
      <c r="C21" s="104" t="s">
        <v>71</v>
      </c>
      <c r="D21" s="109">
        <v>29.86</v>
      </c>
      <c r="E21" s="124"/>
      <c r="F21" s="127"/>
      <c r="G21" s="110"/>
      <c r="H21" s="129"/>
      <c r="I21" s="108"/>
    </row>
    <row r="22" s="1" customFormat="1" customHeight="1" spans="1:9">
      <c r="A22" s="104" t="s">
        <v>72</v>
      </c>
      <c r="B22" s="105">
        <v>0</v>
      </c>
      <c r="C22" s="106" t="s">
        <v>73</v>
      </c>
      <c r="D22" s="123"/>
      <c r="E22" s="124"/>
      <c r="F22" s="129"/>
      <c r="G22" s="110"/>
      <c r="H22" s="129"/>
      <c r="I22" s="108"/>
    </row>
    <row r="23" s="1" customFormat="1" customHeight="1" spans="1:9">
      <c r="A23" s="110"/>
      <c r="B23" s="128"/>
      <c r="C23" s="104" t="s">
        <v>74</v>
      </c>
      <c r="D23" s="105">
        <v>0</v>
      </c>
      <c r="E23" s="124"/>
      <c r="F23" s="129"/>
      <c r="G23" s="110"/>
      <c r="H23" s="129"/>
      <c r="I23" s="108"/>
    </row>
    <row r="24" s="1" customFormat="1" customHeight="1" spans="1:9">
      <c r="A24" s="104" t="s">
        <v>75</v>
      </c>
      <c r="B24" s="105">
        <v>0</v>
      </c>
      <c r="C24" s="104" t="s">
        <v>76</v>
      </c>
      <c r="D24" s="123">
        <v>0</v>
      </c>
      <c r="E24" s="124"/>
      <c r="F24" s="129"/>
      <c r="G24" s="110"/>
      <c r="H24" s="129"/>
      <c r="I24" s="108"/>
    </row>
    <row r="25" s="1" customFormat="1" customHeight="1" spans="1:9">
      <c r="A25" s="110"/>
      <c r="B25" s="128"/>
      <c r="C25" s="106" t="s">
        <v>77</v>
      </c>
      <c r="D25" s="122">
        <v>0</v>
      </c>
      <c r="E25" s="124"/>
      <c r="F25" s="129"/>
      <c r="G25" s="110"/>
      <c r="H25" s="129"/>
      <c r="I25" s="108"/>
    </row>
    <row r="26" s="1" customFormat="1" customHeight="1" spans="1:9">
      <c r="A26" s="104" t="s">
        <v>78</v>
      </c>
      <c r="B26" s="105">
        <v>81</v>
      </c>
      <c r="C26" s="104" t="s">
        <v>79</v>
      </c>
      <c r="D26" s="122">
        <v>0</v>
      </c>
      <c r="E26" s="124"/>
      <c r="F26" s="129"/>
      <c r="G26" s="110"/>
      <c r="H26" s="129"/>
      <c r="I26" s="108"/>
    </row>
    <row r="27" s="1" customFormat="1" customHeight="1" spans="1:9">
      <c r="A27" s="110"/>
      <c r="B27" s="111"/>
      <c r="C27" s="106" t="s">
        <v>80</v>
      </c>
      <c r="D27" s="122">
        <v>0</v>
      </c>
      <c r="E27" s="124"/>
      <c r="F27" s="129"/>
      <c r="G27" s="110"/>
      <c r="H27" s="129"/>
      <c r="I27" s="108"/>
    </row>
    <row r="28" s="1" customFormat="1" customHeight="1" spans="1:9">
      <c r="A28" s="110"/>
      <c r="B28" s="126" t="s">
        <v>81</v>
      </c>
      <c r="C28" s="104" t="s">
        <v>82</v>
      </c>
      <c r="D28" s="105">
        <v>0</v>
      </c>
      <c r="E28" s="124"/>
      <c r="F28" s="130"/>
      <c r="G28" s="110"/>
      <c r="H28" s="130"/>
      <c r="I28" s="108"/>
    </row>
    <row r="29" s="1" customFormat="1" ht="12" customHeight="1" spans="1:9">
      <c r="A29" s="114" t="s">
        <v>83</v>
      </c>
      <c r="B29" s="105">
        <f>B6+B20+B26</f>
        <v>1219.31</v>
      </c>
      <c r="C29" s="115" t="s">
        <v>84</v>
      </c>
      <c r="D29" s="109">
        <v>1219.31</v>
      </c>
      <c r="E29" s="115" t="s">
        <v>84</v>
      </c>
      <c r="F29" s="105">
        <f>F6+F10</f>
        <v>1219.31</v>
      </c>
      <c r="G29" s="115" t="s">
        <v>84</v>
      </c>
      <c r="H29" s="105">
        <v>1219.31</v>
      </c>
      <c r="I29" s="108"/>
    </row>
    <row r="30" ht="12" customHeight="1" spans="7:8">
      <c r="G30" s="19"/>
      <c r="H30" s="19"/>
    </row>
    <row r="31" ht="12" customHeight="1"/>
    <row r="32" ht="12" customHeight="1"/>
    <row r="33" ht="12" customHeight="1" spans="3:3">
      <c r="C33" s="19"/>
    </row>
  </sheetData>
  <mergeCells count="1">
    <mergeCell ref="B3:E3"/>
  </mergeCells>
  <printOptions gridLines="1"/>
  <pageMargins left="0.196527777777778" right="0" top="1" bottom="1" header="0.5" footer="0.5"/>
  <pageSetup paperSize="9" orientation="landscape"/>
  <headerFooter alignWithMargins="0">
    <oddHeader>&amp;C&amp;A</oddHeader>
    <oddFooter>&amp;CPage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P16"/>
  <sheetViews>
    <sheetView showGridLines="0" showZeros="0" workbookViewId="0">
      <selection activeCell="J17" sqref="J17"/>
    </sheetView>
  </sheetViews>
  <sheetFormatPr defaultColWidth="9.16666666666667" defaultRowHeight="12.75" customHeight="1"/>
  <cols>
    <col min="1" max="1" width="9.5" style="19" customWidth="1"/>
    <col min="2" max="3" width="7" customWidth="1"/>
    <col min="4" max="4" width="23" customWidth="1"/>
    <col min="5" max="5" width="10.3333333333333" customWidth="1"/>
    <col min="6" max="7" width="9.16666666666667" customWidth="1"/>
    <col min="8" max="8" width="6.5" customWidth="1"/>
    <col min="9" max="10" width="9.16666666666667" customWidth="1"/>
    <col min="11" max="11" width="11.5" customWidth="1"/>
  </cols>
  <sheetData>
    <row r="1" customHeight="1" spans="1:1">
      <c r="A1" s="19" t="s">
        <v>268</v>
      </c>
    </row>
    <row r="2" ht="21" customHeight="1" spans="1:16">
      <c r="A2" s="2" t="s">
        <v>269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customHeight="1" spans="1:16">
      <c r="A3" s="19" t="s">
        <v>6</v>
      </c>
      <c r="B3" s="3"/>
      <c r="C3" s="4"/>
      <c r="D3" s="4"/>
      <c r="E3" s="4"/>
      <c r="F3" s="4"/>
      <c r="G3" s="4"/>
      <c r="P3" t="s">
        <v>151</v>
      </c>
    </row>
    <row r="4" customHeight="1" spans="1:16">
      <c r="A4" s="77" t="s">
        <v>152</v>
      </c>
      <c r="B4" s="58"/>
      <c r="C4" s="8"/>
      <c r="D4" s="20" t="s">
        <v>106</v>
      </c>
      <c r="E4" s="20" t="s">
        <v>88</v>
      </c>
      <c r="F4" s="20" t="s">
        <v>230</v>
      </c>
      <c r="G4" s="20" t="s">
        <v>231</v>
      </c>
      <c r="H4" s="6" t="s">
        <v>232</v>
      </c>
      <c r="I4" s="6" t="s">
        <v>233</v>
      </c>
      <c r="J4" s="6" t="s">
        <v>234</v>
      </c>
      <c r="K4" s="6" t="s">
        <v>235</v>
      </c>
      <c r="L4" s="6" t="s">
        <v>236</v>
      </c>
      <c r="M4" s="6" t="s">
        <v>237</v>
      </c>
      <c r="N4" s="10" t="s">
        <v>238</v>
      </c>
      <c r="O4" s="10" t="s">
        <v>239</v>
      </c>
      <c r="P4" s="10" t="s">
        <v>240</v>
      </c>
    </row>
    <row r="5" ht="17.25" customHeight="1" spans="1:16">
      <c r="A5" s="78" t="s">
        <v>107</v>
      </c>
      <c r="B5" s="72" t="s">
        <v>108</v>
      </c>
      <c r="C5" s="78" t="s">
        <v>109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2"/>
      <c r="P5" s="12"/>
    </row>
    <row r="6" s="1" customFormat="1" ht="18.95" customHeight="1" spans="1:16">
      <c r="A6" s="38"/>
      <c r="B6" s="38"/>
      <c r="C6" s="38"/>
      <c r="D6" s="79" t="s">
        <v>100</v>
      </c>
      <c r="E6" s="56"/>
      <c r="F6" s="56"/>
      <c r="G6" s="56"/>
      <c r="H6" s="56"/>
      <c r="I6" s="56"/>
      <c r="J6" s="56"/>
      <c r="K6" s="56">
        <v>0</v>
      </c>
      <c r="L6" s="56">
        <v>0</v>
      </c>
      <c r="M6" s="56">
        <v>0</v>
      </c>
      <c r="N6" s="56">
        <v>0</v>
      </c>
      <c r="O6" s="41">
        <v>0</v>
      </c>
      <c r="P6" s="42">
        <v>0</v>
      </c>
    </row>
    <row r="7" ht="18.95" customHeight="1" spans="1:16">
      <c r="A7" s="38" t="s">
        <v>110</v>
      </c>
      <c r="B7" s="38"/>
      <c r="C7" s="38"/>
      <c r="D7" s="79" t="s">
        <v>111</v>
      </c>
      <c r="E7" s="56">
        <v>23.94</v>
      </c>
      <c r="F7" s="56"/>
      <c r="G7" s="56">
        <v>17.3</v>
      </c>
      <c r="H7" s="56"/>
      <c r="I7" s="56">
        <v>2.14</v>
      </c>
      <c r="J7" s="56"/>
      <c r="K7" s="56">
        <v>3</v>
      </c>
      <c r="L7" s="56">
        <v>0.5</v>
      </c>
      <c r="M7" s="56">
        <v>0</v>
      </c>
      <c r="N7" s="56">
        <v>0</v>
      </c>
      <c r="O7" s="41">
        <v>0</v>
      </c>
      <c r="P7" s="42">
        <v>1</v>
      </c>
    </row>
    <row r="8" ht="18.95" customHeight="1" spans="1:16">
      <c r="A8" s="38" t="s">
        <v>112</v>
      </c>
      <c r="B8" s="38" t="s">
        <v>113</v>
      </c>
      <c r="C8" s="38"/>
      <c r="D8" s="79" t="s">
        <v>114</v>
      </c>
      <c r="E8" s="56">
        <v>19.44</v>
      </c>
      <c r="F8" s="56"/>
      <c r="G8" s="56">
        <v>17.3</v>
      </c>
      <c r="H8" s="56"/>
      <c r="I8" s="56">
        <v>2.14</v>
      </c>
      <c r="J8" s="56"/>
      <c r="K8" s="56"/>
      <c r="L8" s="56"/>
      <c r="M8" s="56">
        <v>0</v>
      </c>
      <c r="N8" s="56">
        <v>0</v>
      </c>
      <c r="O8" s="41">
        <v>0</v>
      </c>
      <c r="P8" s="42"/>
    </row>
    <row r="9" ht="18.95" customHeight="1" spans="1:16">
      <c r="A9" s="38" t="s">
        <v>115</v>
      </c>
      <c r="B9" s="38" t="s">
        <v>116</v>
      </c>
      <c r="C9" s="38" t="s">
        <v>117</v>
      </c>
      <c r="D9" s="79" t="s">
        <v>118</v>
      </c>
      <c r="E9" s="56">
        <v>4.34</v>
      </c>
      <c r="F9" s="56"/>
      <c r="G9" s="56">
        <v>2.2</v>
      </c>
      <c r="H9" s="56"/>
      <c r="I9" s="56">
        <v>2.14</v>
      </c>
      <c r="J9" s="56"/>
      <c r="K9" s="56">
        <v>0</v>
      </c>
      <c r="L9" s="56">
        <v>0</v>
      </c>
      <c r="M9" s="56">
        <v>0</v>
      </c>
      <c r="N9" s="56">
        <v>0</v>
      </c>
      <c r="O9" s="41">
        <v>0</v>
      </c>
      <c r="P9" s="42">
        <v>0</v>
      </c>
    </row>
    <row r="10" ht="18.95" customHeight="1" spans="1:16">
      <c r="A10" s="14" t="s">
        <v>110</v>
      </c>
      <c r="B10" s="14" t="s">
        <v>113</v>
      </c>
      <c r="C10" s="14" t="s">
        <v>119</v>
      </c>
      <c r="D10" s="48" t="s">
        <v>120</v>
      </c>
      <c r="E10" s="55">
        <v>15.1</v>
      </c>
      <c r="F10" s="66"/>
      <c r="G10" s="66">
        <v>15.1</v>
      </c>
      <c r="H10" s="66"/>
      <c r="I10" s="53"/>
      <c r="J10" s="66"/>
      <c r="K10" s="66"/>
      <c r="L10" s="66"/>
      <c r="M10" s="66"/>
      <c r="N10" s="66"/>
      <c r="O10" s="66"/>
      <c r="P10" s="66"/>
    </row>
    <row r="11" ht="18.95" customHeight="1" spans="1:16">
      <c r="A11" s="14" t="s">
        <v>112</v>
      </c>
      <c r="B11" s="14" t="s">
        <v>122</v>
      </c>
      <c r="C11" s="14"/>
      <c r="D11" s="75" t="s">
        <v>123</v>
      </c>
      <c r="E11" s="18">
        <v>4.5</v>
      </c>
      <c r="F11" s="18"/>
      <c r="G11" s="18"/>
      <c r="H11" s="18"/>
      <c r="I11" s="18"/>
      <c r="J11" s="18"/>
      <c r="K11" s="56">
        <v>3</v>
      </c>
      <c r="L11" s="56">
        <v>0.5</v>
      </c>
      <c r="M11" s="56">
        <v>0</v>
      </c>
      <c r="N11" s="56">
        <v>0</v>
      </c>
      <c r="O11" s="41">
        <v>0</v>
      </c>
      <c r="P11" s="42">
        <v>1</v>
      </c>
    </row>
    <row r="12" ht="18.95" customHeight="1" spans="1:16">
      <c r="A12" s="14" t="s">
        <v>115</v>
      </c>
      <c r="B12" s="14" t="s">
        <v>125</v>
      </c>
      <c r="C12" s="14" t="s">
        <v>117</v>
      </c>
      <c r="D12" s="75" t="s">
        <v>194</v>
      </c>
      <c r="E12" s="18">
        <v>4.5</v>
      </c>
      <c r="F12" s="18"/>
      <c r="G12" s="18"/>
      <c r="H12" s="18"/>
      <c r="I12" s="18"/>
      <c r="J12" s="18"/>
      <c r="K12" s="56">
        <v>3</v>
      </c>
      <c r="L12" s="56">
        <v>0.5</v>
      </c>
      <c r="M12" s="56">
        <v>0</v>
      </c>
      <c r="N12" s="56">
        <v>0</v>
      </c>
      <c r="O12" s="41">
        <v>0</v>
      </c>
      <c r="P12" s="42">
        <v>1</v>
      </c>
    </row>
    <row r="13" customHeight="1" spans="2:16">
      <c r="B13" s="19"/>
      <c r="C13" s="19"/>
      <c r="D13" s="19"/>
      <c r="E13" s="19"/>
      <c r="F13" s="19"/>
      <c r="G13" s="19"/>
      <c r="H13" s="19"/>
      <c r="I13" s="19"/>
      <c r="K13" s="19"/>
      <c r="L13" s="19"/>
      <c r="M13" s="19"/>
      <c r="N13" s="19"/>
      <c r="O13" s="19"/>
      <c r="P13" s="19"/>
    </row>
    <row r="14" customHeight="1" spans="2:16">
      <c r="B14" s="19"/>
      <c r="H14" s="19"/>
      <c r="I14" s="19"/>
      <c r="K14" s="19"/>
      <c r="L14" s="19"/>
      <c r="M14" s="19"/>
      <c r="O14" s="19"/>
      <c r="P14" s="19"/>
    </row>
    <row r="15" customHeight="1" spans="3:15">
      <c r="C15" s="19"/>
      <c r="D15" s="19"/>
      <c r="K15" s="19"/>
      <c r="O15" s="19"/>
    </row>
    <row r="16" ht="18.95" customHeight="1" spans="15:15">
      <c r="O16" s="19"/>
    </row>
  </sheetData>
  <mergeCells count="14">
    <mergeCell ref="B3:G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gridLines="1"/>
  <pageMargins left="0.751388888888889" right="0" top="1" bottom="1" header="0.5" footer="0.5"/>
  <pageSetup paperSize="1" orientation="landscape"/>
  <headerFooter alignWithMargins="0">
    <oddHeader>&amp;C&amp;A</oddHeader>
    <oddFooter>&amp;C页(&amp;P)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J12"/>
  <sheetViews>
    <sheetView showGridLines="0" showZeros="0" workbookViewId="0">
      <selection activeCell="J20" sqref="J20"/>
    </sheetView>
  </sheetViews>
  <sheetFormatPr defaultColWidth="9.16666666666667" defaultRowHeight="12.75" customHeight="1"/>
  <cols>
    <col min="1" max="1" width="10.1666666666667" customWidth="1"/>
    <col min="2" max="3" width="7.33333333333333" customWidth="1"/>
    <col min="4" max="4" width="29.6666666666667" customWidth="1"/>
    <col min="5" max="5" width="14.1666666666667" customWidth="1"/>
    <col min="6" max="6" width="15.1666666666667" customWidth="1"/>
    <col min="7" max="7" width="12.3333333333333" customWidth="1"/>
    <col min="8" max="9" width="13" customWidth="1"/>
    <col min="10" max="10" width="18.6666666666667" customWidth="1"/>
  </cols>
  <sheetData>
    <row r="1" customHeight="1" spans="1:1">
      <c r="A1" t="s">
        <v>270</v>
      </c>
    </row>
    <row r="2" ht="20.25" customHeight="1" spans="1:10">
      <c r="A2" s="2" t="s">
        <v>271</v>
      </c>
      <c r="B2" s="2"/>
      <c r="C2" s="2"/>
      <c r="D2" s="2"/>
      <c r="E2" s="2"/>
      <c r="F2" s="2"/>
      <c r="G2" s="2"/>
      <c r="H2" s="2"/>
      <c r="I2" s="2"/>
      <c r="J2" s="2"/>
    </row>
    <row r="3" customHeight="1" spans="1:10">
      <c r="A3" t="s">
        <v>6</v>
      </c>
      <c r="B3" s="3"/>
      <c r="C3" s="4"/>
      <c r="D3" s="4"/>
      <c r="E3" s="4"/>
      <c r="J3" s="5" t="s">
        <v>151</v>
      </c>
    </row>
    <row r="4" customHeight="1" spans="1:10">
      <c r="A4" s="53" t="s">
        <v>152</v>
      </c>
      <c r="B4" s="70"/>
      <c r="C4" s="71"/>
      <c r="D4" s="20" t="s">
        <v>170</v>
      </c>
      <c r="E4" s="36" t="s">
        <v>88</v>
      </c>
      <c r="F4" s="10" t="s">
        <v>243</v>
      </c>
      <c r="G4" s="10" t="s">
        <v>236</v>
      </c>
      <c r="H4" s="10" t="s">
        <v>238</v>
      </c>
      <c r="I4" s="10" t="s">
        <v>244</v>
      </c>
      <c r="J4" s="10" t="s">
        <v>240</v>
      </c>
    </row>
    <row r="5" customHeight="1" spans="1:10">
      <c r="A5" s="72" t="s">
        <v>107</v>
      </c>
      <c r="B5" s="72" t="s">
        <v>108</v>
      </c>
      <c r="C5" s="72" t="s">
        <v>109</v>
      </c>
      <c r="D5" s="11"/>
      <c r="E5" s="12"/>
      <c r="F5" s="12"/>
      <c r="G5" s="12"/>
      <c r="H5" s="12"/>
      <c r="I5" s="12"/>
      <c r="J5" s="12"/>
    </row>
    <row r="6" s="1" customFormat="1" ht="18.95" customHeight="1" spans="1:10">
      <c r="A6" s="73"/>
      <c r="B6" s="73"/>
      <c r="C6" s="74"/>
      <c r="D6" s="46" t="s">
        <v>100</v>
      </c>
      <c r="E6" s="42"/>
      <c r="F6" s="42"/>
      <c r="G6" s="42"/>
      <c r="H6" s="42"/>
      <c r="I6" s="42"/>
      <c r="J6" s="42">
        <v>0</v>
      </c>
    </row>
    <row r="7" ht="18.95" customHeight="1" spans="1:10">
      <c r="A7" s="73" t="s">
        <v>110</v>
      </c>
      <c r="B7" s="73"/>
      <c r="C7" s="74"/>
      <c r="D7" s="46" t="s">
        <v>111</v>
      </c>
      <c r="E7" s="56">
        <v>23.94</v>
      </c>
      <c r="F7" s="56">
        <v>5.14</v>
      </c>
      <c r="G7" s="56">
        <v>0.5</v>
      </c>
      <c r="H7" s="56"/>
      <c r="I7" s="56">
        <v>17.3</v>
      </c>
      <c r="J7" s="41">
        <v>1</v>
      </c>
    </row>
    <row r="8" ht="18.95" customHeight="1" spans="1:10">
      <c r="A8" s="73" t="s">
        <v>112</v>
      </c>
      <c r="B8" s="73" t="s">
        <v>113</v>
      </c>
      <c r="C8" s="74"/>
      <c r="D8" s="46" t="s">
        <v>114</v>
      </c>
      <c r="E8" s="56">
        <v>19.44</v>
      </c>
      <c r="F8" s="56">
        <v>2.14</v>
      </c>
      <c r="G8" s="56"/>
      <c r="H8" s="56"/>
      <c r="I8" s="56">
        <v>17.3</v>
      </c>
      <c r="J8" s="41"/>
    </row>
    <row r="9" ht="18.95" customHeight="1" spans="1:10">
      <c r="A9" s="73" t="s">
        <v>115</v>
      </c>
      <c r="B9" s="73" t="s">
        <v>116</v>
      </c>
      <c r="C9" s="74" t="s">
        <v>117</v>
      </c>
      <c r="D9" s="46" t="s">
        <v>118</v>
      </c>
      <c r="E9" s="56">
        <v>4.34</v>
      </c>
      <c r="F9" s="56">
        <v>2.14</v>
      </c>
      <c r="G9" s="56"/>
      <c r="H9" s="56"/>
      <c r="I9" s="56">
        <v>2.2</v>
      </c>
      <c r="J9" s="41"/>
    </row>
    <row r="10" ht="18.95" customHeight="1" spans="1:10">
      <c r="A10" s="14" t="s">
        <v>110</v>
      </c>
      <c r="B10" s="14" t="s">
        <v>113</v>
      </c>
      <c r="C10" s="14" t="s">
        <v>119</v>
      </c>
      <c r="D10" s="48" t="s">
        <v>120</v>
      </c>
      <c r="E10" s="55">
        <v>15.1</v>
      </c>
      <c r="F10" s="66"/>
      <c r="G10" s="55"/>
      <c r="H10" s="66"/>
      <c r="I10" s="53">
        <v>15.1</v>
      </c>
      <c r="J10" s="66"/>
    </row>
    <row r="11" ht="18.95" customHeight="1" spans="1:10">
      <c r="A11" s="14" t="s">
        <v>112</v>
      </c>
      <c r="B11" s="14" t="s">
        <v>122</v>
      </c>
      <c r="C11" s="14"/>
      <c r="D11" s="75" t="s">
        <v>123</v>
      </c>
      <c r="E11" s="18">
        <v>4.5</v>
      </c>
      <c r="F11" s="18">
        <v>3</v>
      </c>
      <c r="G11" s="18">
        <v>0.5</v>
      </c>
      <c r="H11" s="18"/>
      <c r="I11" s="18"/>
      <c r="J11" s="18">
        <v>1</v>
      </c>
    </row>
    <row r="12" ht="18.95" customHeight="1" spans="1:10">
      <c r="A12" s="14" t="s">
        <v>115</v>
      </c>
      <c r="B12" s="14" t="s">
        <v>125</v>
      </c>
      <c r="C12" s="14" t="s">
        <v>117</v>
      </c>
      <c r="D12" s="75" t="s">
        <v>194</v>
      </c>
      <c r="E12" s="18">
        <v>4.5</v>
      </c>
      <c r="F12" s="18">
        <v>3</v>
      </c>
      <c r="G12" s="18">
        <v>0.5</v>
      </c>
      <c r="H12" s="18"/>
      <c r="I12" s="18"/>
      <c r="J12" s="18">
        <v>1</v>
      </c>
    </row>
  </sheetData>
  <mergeCells count="8">
    <mergeCell ref="B3:E3"/>
    <mergeCell ref="D4:D5"/>
    <mergeCell ref="E4:E5"/>
    <mergeCell ref="F4:F5"/>
    <mergeCell ref="G4:G5"/>
    <mergeCell ref="H4:H5"/>
    <mergeCell ref="I4:I5"/>
    <mergeCell ref="J4:J5"/>
  </mergeCells>
  <printOptions gridLines="1"/>
  <pageMargins left="0.75" right="0.75" top="1" bottom="1" header="0.5" footer="0.5"/>
  <pageSetup paperSize="1" orientation="landscape"/>
  <headerFooter alignWithMargins="0">
    <oddHeader>&amp;C&amp;A</oddHeader>
    <oddFooter>&amp;C页(&amp;P)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S16"/>
  <sheetViews>
    <sheetView showGridLines="0" showZeros="0" workbookViewId="0">
      <selection activeCell="P11" sqref="P11"/>
    </sheetView>
  </sheetViews>
  <sheetFormatPr defaultColWidth="9.16666666666667" defaultRowHeight="12.75" customHeight="1"/>
  <cols>
    <col min="1" max="1" width="7.16666666666667" customWidth="1"/>
    <col min="2" max="3" width="6.5" customWidth="1"/>
    <col min="4" max="4" width="6.83333333333333" customWidth="1"/>
    <col min="5" max="5" width="4.33333333333333" customWidth="1"/>
    <col min="6" max="6" width="7" customWidth="1"/>
    <col min="10" max="10" width="5.66666666666667" customWidth="1"/>
    <col min="15" max="15" width="7.5" customWidth="1"/>
    <col min="17" max="17" width="6.83333333333333" customWidth="1"/>
    <col min="19" max="19" width="4.83333333333333" customWidth="1"/>
  </cols>
  <sheetData>
    <row r="1" customHeight="1" spans="1:1">
      <c r="A1" t="s">
        <v>272</v>
      </c>
    </row>
    <row r="2" ht="18.75" customHeight="1" spans="1:19">
      <c r="A2" s="2" t="s">
        <v>273</v>
      </c>
      <c r="B2" s="68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="1" customFormat="1" customHeight="1" spans="1:19">
      <c r="A3" s="1" t="s">
        <v>6</v>
      </c>
      <c r="B3" s="62"/>
      <c r="C3" s="62"/>
      <c r="D3" s="62"/>
      <c r="E3" s="62"/>
      <c r="F3" s="62"/>
      <c r="G3" s="62"/>
      <c r="H3" s="62"/>
      <c r="S3" s="1" t="s">
        <v>151</v>
      </c>
    </row>
    <row r="4" customHeight="1" spans="1:19">
      <c r="A4" s="9" t="s">
        <v>152</v>
      </c>
      <c r="B4" s="58"/>
      <c r="C4" s="8"/>
      <c r="D4" s="8"/>
      <c r="E4" s="36" t="s">
        <v>88</v>
      </c>
      <c r="F4" s="8" t="s">
        <v>153</v>
      </c>
      <c r="G4" s="8"/>
      <c r="H4" s="8"/>
      <c r="I4" s="9"/>
      <c r="J4" s="9" t="s">
        <v>154</v>
      </c>
      <c r="K4" s="9"/>
      <c r="L4" s="9"/>
      <c r="M4" s="9"/>
      <c r="N4" s="9"/>
      <c r="O4" s="9"/>
      <c r="P4" s="9"/>
      <c r="Q4" s="9"/>
      <c r="R4" s="9"/>
      <c r="S4" s="9"/>
    </row>
    <row r="5" ht="21" customHeight="1" spans="1:19">
      <c r="A5" s="34" t="s">
        <v>105</v>
      </c>
      <c r="B5" s="34"/>
      <c r="C5" s="59"/>
      <c r="D5" s="10" t="s">
        <v>106</v>
      </c>
      <c r="E5" s="10"/>
      <c r="F5" s="10" t="s">
        <v>100</v>
      </c>
      <c r="G5" s="10" t="s">
        <v>156</v>
      </c>
      <c r="H5" s="10" t="s">
        <v>157</v>
      </c>
      <c r="I5" s="10" t="s">
        <v>158</v>
      </c>
      <c r="J5" s="10" t="s">
        <v>100</v>
      </c>
      <c r="K5" s="10" t="s">
        <v>159</v>
      </c>
      <c r="L5" s="10" t="s">
        <v>160</v>
      </c>
      <c r="M5" s="10" t="s">
        <v>161</v>
      </c>
      <c r="N5" s="10" t="s">
        <v>162</v>
      </c>
      <c r="O5" s="10" t="s">
        <v>163</v>
      </c>
      <c r="P5" s="10" t="s">
        <v>164</v>
      </c>
      <c r="Q5" s="10" t="s">
        <v>165</v>
      </c>
      <c r="R5" s="10" t="s">
        <v>166</v>
      </c>
      <c r="S5" s="10" t="s">
        <v>167</v>
      </c>
    </row>
    <row r="6" ht="20.25" customHeight="1" spans="1:19">
      <c r="A6" s="60" t="s">
        <v>107</v>
      </c>
      <c r="B6" s="60" t="s">
        <v>108</v>
      </c>
      <c r="C6" s="60" t="s">
        <v>109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="1" customFormat="1" ht="24" customHeight="1" spans="1:19">
      <c r="A7" s="38"/>
      <c r="B7" s="38"/>
      <c r="C7" s="39"/>
      <c r="D7" s="69"/>
      <c r="E7" s="56"/>
      <c r="F7" s="56"/>
      <c r="G7" s="56"/>
      <c r="H7" s="56"/>
      <c r="I7" s="56"/>
      <c r="J7" s="56"/>
      <c r="K7" s="41"/>
      <c r="L7" s="47"/>
      <c r="M7" s="56"/>
      <c r="N7" s="41"/>
      <c r="O7" s="47"/>
      <c r="P7" s="56"/>
      <c r="Q7" s="56"/>
      <c r="R7" s="41"/>
      <c r="S7" s="42"/>
    </row>
    <row r="8" customHeight="1" spans="1:18">
      <c r="A8" s="19" t="s">
        <v>274</v>
      </c>
      <c r="B8" s="19"/>
      <c r="C8" s="19"/>
      <c r="E8" s="19"/>
      <c r="F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customHeight="1" spans="2:17">
      <c r="B9" s="19"/>
      <c r="C9" s="19"/>
      <c r="D9" s="19"/>
      <c r="H9" s="19"/>
      <c r="L9" s="19"/>
      <c r="M9" s="19"/>
      <c r="O9" s="19"/>
      <c r="P9" s="19"/>
      <c r="Q9" s="19"/>
    </row>
    <row r="10" customHeight="1" spans="3:17">
      <c r="C10" s="19"/>
      <c r="D10" s="19"/>
      <c r="E10" s="19"/>
      <c r="P10" s="19"/>
      <c r="Q10" s="19"/>
    </row>
    <row r="11" customHeight="1" spans="2:4">
      <c r="B11" s="19"/>
      <c r="C11" s="19"/>
      <c r="D11" s="19"/>
    </row>
    <row r="12" customHeight="1" spans="4:4">
      <c r="D12" s="19"/>
    </row>
    <row r="13" customHeight="1" spans="4:4">
      <c r="D13" s="19"/>
    </row>
    <row r="16" customHeight="1" spans="5:5">
      <c r="E16" s="19"/>
    </row>
  </sheetData>
  <mergeCells count="17">
    <mergeCell ref="B3:H3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rintOptions gridLines="1"/>
  <pageMargins left="0.75" right="0.75" top="1" bottom="1" header="0.5" footer="0.5"/>
  <pageSetup paperSize="1" orientation="landscape"/>
  <headerFooter alignWithMargins="0">
    <oddHeader>&amp;C&amp;A</oddHeader>
    <oddFooter>&amp;C页(&amp;P)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Q12"/>
  <sheetViews>
    <sheetView showGridLines="0" showZeros="0" workbookViewId="0">
      <selection activeCell="A2" sqref="A2"/>
    </sheetView>
  </sheetViews>
  <sheetFormatPr defaultColWidth="9.16666666666667" defaultRowHeight="12.75" customHeight="1"/>
  <cols>
    <col min="1" max="1" width="9.5" customWidth="1"/>
    <col min="2" max="2" width="6.66666666666667" customWidth="1"/>
    <col min="3" max="3" width="5.33333333333333" customWidth="1"/>
    <col min="4" max="4" width="10.5" customWidth="1"/>
    <col min="5" max="5" width="8.83333333333333" customWidth="1"/>
    <col min="12" max="12" width="6.5" customWidth="1"/>
    <col min="17" max="17" width="6.66666666666667" customWidth="1"/>
  </cols>
  <sheetData>
    <row r="1" customHeight="1" spans="1:1">
      <c r="A1" t="s">
        <v>275</v>
      </c>
    </row>
    <row r="2" ht="18.75" customHeight="1" spans="1:17">
      <c r="A2" s="2" t="s">
        <v>276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="1" customFormat="1" customHeight="1" spans="1:16">
      <c r="A3" s="1" t="s">
        <v>6</v>
      </c>
      <c r="B3" s="62"/>
      <c r="C3" s="62"/>
      <c r="D3" s="62"/>
      <c r="E3" s="62"/>
      <c r="F3" s="62"/>
      <c r="G3" s="62"/>
      <c r="H3" s="62"/>
      <c r="P3" s="1" t="s">
        <v>151</v>
      </c>
    </row>
    <row r="4" ht="15.75" customHeight="1" spans="1:17">
      <c r="A4" s="34" t="s">
        <v>152</v>
      </c>
      <c r="B4" s="7"/>
      <c r="C4" s="35"/>
      <c r="D4" s="36" t="s">
        <v>170</v>
      </c>
      <c r="E4" s="36" t="s">
        <v>88</v>
      </c>
      <c r="F4" s="36" t="s">
        <v>171</v>
      </c>
      <c r="G4" s="36" t="s">
        <v>172</v>
      </c>
      <c r="H4" s="36" t="s">
        <v>173</v>
      </c>
      <c r="I4" s="10" t="s">
        <v>174</v>
      </c>
      <c r="J4" s="10" t="s">
        <v>175</v>
      </c>
      <c r="K4" s="10" t="s">
        <v>176</v>
      </c>
      <c r="L4" s="10" t="s">
        <v>165</v>
      </c>
      <c r="M4" s="10" t="s">
        <v>177</v>
      </c>
      <c r="N4" s="10" t="s">
        <v>158</v>
      </c>
      <c r="O4" s="10" t="s">
        <v>166</v>
      </c>
      <c r="P4" s="10" t="s">
        <v>161</v>
      </c>
      <c r="Q4" s="10" t="s">
        <v>167</v>
      </c>
    </row>
    <row r="5" ht="35.1" customHeight="1" spans="1:17">
      <c r="A5" s="13" t="s">
        <v>107</v>
      </c>
      <c r="B5" s="13" t="s">
        <v>108</v>
      </c>
      <c r="C5" s="37" t="s">
        <v>109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="1" customFormat="1" ht="23.25" customHeight="1" spans="1:17">
      <c r="A6" s="38"/>
      <c r="B6" s="38"/>
      <c r="C6" s="38"/>
      <c r="D6" s="67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41"/>
    </row>
    <row r="7" customHeight="1" spans="1:17">
      <c r="A7" s="19" t="s">
        <v>274</v>
      </c>
      <c r="B7" s="19"/>
      <c r="D7" s="19"/>
      <c r="E7" s="19"/>
      <c r="G7" s="19"/>
      <c r="I7" s="19"/>
      <c r="J7" s="19"/>
      <c r="K7" s="19"/>
      <c r="L7" s="19"/>
      <c r="M7" s="19"/>
      <c r="N7" s="19"/>
      <c r="O7" s="19"/>
      <c r="P7" s="19"/>
      <c r="Q7" s="19"/>
    </row>
    <row r="8" customHeight="1" spans="1:17">
      <c r="A8" s="19"/>
      <c r="C8" s="19"/>
      <c r="E8" s="19"/>
      <c r="F8" s="19"/>
      <c r="G8" s="19"/>
      <c r="H8" s="19"/>
      <c r="J8" s="19"/>
      <c r="L8" s="19"/>
      <c r="M8" s="19"/>
      <c r="O8" s="19"/>
      <c r="P8" s="19"/>
      <c r="Q8" s="19"/>
    </row>
    <row r="9" customHeight="1" spans="3:17">
      <c r="C9" s="19"/>
      <c r="H9" s="19"/>
      <c r="I9" s="19"/>
      <c r="K9" s="19"/>
      <c r="L9" s="19"/>
      <c r="N9" s="19"/>
      <c r="O9" s="19"/>
      <c r="P9" s="19"/>
      <c r="Q9" s="19"/>
    </row>
    <row r="10" customHeight="1" spans="4:5">
      <c r="D10" s="19"/>
      <c r="E10" s="19"/>
    </row>
    <row r="12" customHeight="1" spans="4:4">
      <c r="D12" s="19"/>
    </row>
  </sheetData>
  <mergeCells count="15">
    <mergeCell ref="B3:H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gridLines="1"/>
  <pageMargins left="0.75" right="0.75" top="1" bottom="1" header="0.5" footer="0.5"/>
  <pageSetup paperSize="1" orientation="landscape"/>
  <headerFooter alignWithMargins="0">
    <oddHeader>&amp;C&amp;A</oddHeader>
    <oddFooter>&amp;C页(&amp;P)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S13"/>
  <sheetViews>
    <sheetView showGridLines="0" showZeros="0" workbookViewId="0">
      <selection activeCell="A8" sqref="A8:S12"/>
    </sheetView>
  </sheetViews>
  <sheetFormatPr defaultColWidth="9.16666666666667" defaultRowHeight="12.75" customHeight="1"/>
  <cols>
    <col min="1" max="1" width="7" customWidth="1"/>
    <col min="2" max="3" width="7.33333333333333" customWidth="1"/>
    <col min="4" max="4" width="19.8333333333333" customWidth="1"/>
    <col min="5" max="5" width="8.83333333333333" customWidth="1"/>
    <col min="6" max="6" width="5.83333333333333" customWidth="1"/>
    <col min="7" max="7" width="6.16666666666667" customWidth="1"/>
    <col min="8" max="8" width="5.83333333333333" customWidth="1"/>
    <col min="9" max="9" width="6" customWidth="1"/>
    <col min="10" max="10" width="8.33333333333333" customWidth="1"/>
    <col min="15" max="15" width="8.33333333333333" customWidth="1"/>
    <col min="17" max="17" width="6.66666666666667" customWidth="1"/>
  </cols>
  <sheetData>
    <row r="1" customHeight="1" spans="1:1">
      <c r="A1" t="s">
        <v>277</v>
      </c>
    </row>
    <row r="2" ht="18.75" customHeight="1" spans="1:19">
      <c r="A2" s="2" t="s">
        <v>278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="1" customFormat="1" customHeight="1" spans="1:19">
      <c r="A3" s="1" t="s">
        <v>6</v>
      </c>
      <c r="B3" s="62"/>
      <c r="C3" s="62"/>
      <c r="D3" s="62"/>
      <c r="E3" s="62"/>
      <c r="F3" s="62"/>
      <c r="G3" s="62"/>
      <c r="H3" s="62"/>
      <c r="I3" s="62"/>
      <c r="S3" s="1" t="s">
        <v>151</v>
      </c>
    </row>
    <row r="4" customHeight="1" spans="1:19">
      <c r="A4" s="9" t="s">
        <v>152</v>
      </c>
      <c r="B4" s="58"/>
      <c r="C4" s="8"/>
      <c r="D4" s="8"/>
      <c r="E4" s="20" t="s">
        <v>88</v>
      </c>
      <c r="F4" s="8" t="s">
        <v>153</v>
      </c>
      <c r="G4" s="8"/>
      <c r="H4" s="8"/>
      <c r="I4" s="8"/>
      <c r="J4" s="9" t="s">
        <v>154</v>
      </c>
      <c r="K4" s="9"/>
      <c r="L4" s="9"/>
      <c r="M4" s="9"/>
      <c r="N4" s="9"/>
      <c r="O4" s="9"/>
      <c r="P4" s="9"/>
      <c r="Q4" s="9"/>
      <c r="R4" s="9"/>
      <c r="S4" s="9"/>
    </row>
    <row r="5" ht="21" customHeight="1" spans="1:19">
      <c r="A5" s="34" t="s">
        <v>105</v>
      </c>
      <c r="B5" s="59"/>
      <c r="C5" s="34"/>
      <c r="D5" s="6" t="s">
        <v>106</v>
      </c>
      <c r="E5" s="6"/>
      <c r="F5" s="10" t="s">
        <v>100</v>
      </c>
      <c r="G5" s="10" t="s">
        <v>156</v>
      </c>
      <c r="H5" s="10" t="s">
        <v>157</v>
      </c>
      <c r="I5" s="10" t="s">
        <v>158</v>
      </c>
      <c r="J5" s="10" t="s">
        <v>100</v>
      </c>
      <c r="K5" s="10" t="s">
        <v>159</v>
      </c>
      <c r="L5" s="10" t="s">
        <v>160</v>
      </c>
      <c r="M5" s="10" t="s">
        <v>161</v>
      </c>
      <c r="N5" s="10" t="s">
        <v>162</v>
      </c>
      <c r="O5" s="10" t="s">
        <v>163</v>
      </c>
      <c r="P5" s="10" t="s">
        <v>164</v>
      </c>
      <c r="Q5" s="10" t="s">
        <v>165</v>
      </c>
      <c r="R5" s="10" t="s">
        <v>166</v>
      </c>
      <c r="S5" s="10" t="s">
        <v>167</v>
      </c>
    </row>
    <row r="6" ht="20.25" customHeight="1" spans="1:19">
      <c r="A6" s="61" t="s">
        <v>107</v>
      </c>
      <c r="B6" s="61" t="s">
        <v>108</v>
      </c>
      <c r="C6" s="61" t="s">
        <v>109</v>
      </c>
      <c r="D6" s="11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="1" customFormat="1" ht="22.5" customHeight="1" spans="1:19">
      <c r="A7" s="26"/>
      <c r="B7" s="26"/>
      <c r="C7" s="14"/>
      <c r="D7" s="64" t="s">
        <v>100</v>
      </c>
      <c r="E7" s="33">
        <v>420</v>
      </c>
      <c r="F7" s="17">
        <v>0</v>
      </c>
      <c r="G7" s="17">
        <v>0</v>
      </c>
      <c r="H7" s="17">
        <v>0</v>
      </c>
      <c r="I7" s="17">
        <v>0</v>
      </c>
      <c r="J7" s="31">
        <v>420</v>
      </c>
      <c r="K7" s="31">
        <v>420</v>
      </c>
      <c r="L7" s="41"/>
      <c r="M7" s="41"/>
      <c r="N7" s="41"/>
      <c r="O7" s="41"/>
      <c r="P7" s="41"/>
      <c r="Q7" s="41"/>
      <c r="R7" s="41"/>
      <c r="S7" s="41"/>
    </row>
    <row r="8" ht="24" customHeight="1" spans="1:19">
      <c r="A8" s="26" t="s">
        <v>110</v>
      </c>
      <c r="B8" s="26"/>
      <c r="C8" s="14"/>
      <c r="D8" s="64"/>
      <c r="E8" s="33">
        <v>420</v>
      </c>
      <c r="F8" s="17">
        <v>0</v>
      </c>
      <c r="G8" s="17">
        <v>0</v>
      </c>
      <c r="H8" s="17">
        <v>0</v>
      </c>
      <c r="I8" s="17">
        <v>0</v>
      </c>
      <c r="J8" s="31">
        <v>420</v>
      </c>
      <c r="K8" s="31">
        <v>420</v>
      </c>
      <c r="L8" s="66"/>
      <c r="M8" s="66"/>
      <c r="N8" s="66"/>
      <c r="O8" s="66"/>
      <c r="P8" s="66"/>
      <c r="Q8" s="66"/>
      <c r="R8" s="66"/>
      <c r="S8" s="53"/>
    </row>
    <row r="9" ht="24" customHeight="1" spans="1:19">
      <c r="A9" s="50" t="s">
        <v>112</v>
      </c>
      <c r="B9" s="50" t="s">
        <v>122</v>
      </c>
      <c r="C9" s="51"/>
      <c r="D9" s="52" t="s">
        <v>123</v>
      </c>
      <c r="E9" s="33">
        <v>120</v>
      </c>
      <c r="F9" s="17"/>
      <c r="G9" s="17"/>
      <c r="H9" s="17"/>
      <c r="I9" s="17"/>
      <c r="J9" s="31">
        <v>120</v>
      </c>
      <c r="K9" s="31">
        <v>120</v>
      </c>
      <c r="L9" s="66"/>
      <c r="M9" s="66"/>
      <c r="N9" s="66"/>
      <c r="O9" s="66"/>
      <c r="P9" s="66"/>
      <c r="Q9" s="66"/>
      <c r="R9" s="66"/>
      <c r="S9" s="53"/>
    </row>
    <row r="10" ht="24" customHeight="1" spans="1:19">
      <c r="A10" s="30" t="s">
        <v>110</v>
      </c>
      <c r="B10" s="30" t="s">
        <v>122</v>
      </c>
      <c r="C10" s="30" t="s">
        <v>127</v>
      </c>
      <c r="D10" s="54" t="s">
        <v>128</v>
      </c>
      <c r="E10" s="33">
        <v>120</v>
      </c>
      <c r="F10" s="17"/>
      <c r="G10" s="17"/>
      <c r="H10" s="17"/>
      <c r="I10" s="17"/>
      <c r="J10" s="31">
        <v>120</v>
      </c>
      <c r="K10" s="31">
        <v>120</v>
      </c>
      <c r="L10" s="66"/>
      <c r="M10" s="66"/>
      <c r="N10" s="66"/>
      <c r="O10" s="66"/>
      <c r="P10" s="66"/>
      <c r="Q10" s="66"/>
      <c r="R10" s="66"/>
      <c r="S10" s="53"/>
    </row>
    <row r="11" ht="24" customHeight="1" spans="1:19">
      <c r="A11" s="26"/>
      <c r="B11" s="26" t="s">
        <v>131</v>
      </c>
      <c r="C11" s="14"/>
      <c r="D11" s="65" t="s">
        <v>133</v>
      </c>
      <c r="E11" s="33">
        <v>300</v>
      </c>
      <c r="F11" s="17">
        <v>0</v>
      </c>
      <c r="G11" s="17">
        <v>0</v>
      </c>
      <c r="H11" s="17">
        <v>0</v>
      </c>
      <c r="I11" s="17">
        <v>0</v>
      </c>
      <c r="J11" s="31">
        <v>300</v>
      </c>
      <c r="K11" s="31">
        <v>300</v>
      </c>
      <c r="L11" s="53"/>
      <c r="M11" s="53"/>
      <c r="N11" s="53"/>
      <c r="O11" s="53"/>
      <c r="P11" s="53"/>
      <c r="Q11" s="66"/>
      <c r="R11" s="53"/>
      <c r="S11" s="53"/>
    </row>
    <row r="12" ht="24" customHeight="1" spans="1:19">
      <c r="A12" s="26" t="s">
        <v>112</v>
      </c>
      <c r="B12" s="26" t="s">
        <v>134</v>
      </c>
      <c r="C12" s="14" t="s">
        <v>117</v>
      </c>
      <c r="D12" s="52" t="s">
        <v>279</v>
      </c>
      <c r="E12" s="33">
        <v>300</v>
      </c>
      <c r="F12" s="17">
        <v>0</v>
      </c>
      <c r="G12" s="17">
        <v>0</v>
      </c>
      <c r="H12" s="17">
        <v>0</v>
      </c>
      <c r="I12" s="17">
        <v>0</v>
      </c>
      <c r="J12" s="31">
        <v>300</v>
      </c>
      <c r="K12" s="31">
        <v>300</v>
      </c>
      <c r="L12" s="53"/>
      <c r="M12" s="53"/>
      <c r="N12" s="53"/>
      <c r="O12" s="53"/>
      <c r="P12" s="53"/>
      <c r="Q12" s="53"/>
      <c r="R12" s="53"/>
      <c r="S12" s="53"/>
    </row>
    <row r="13" customHeight="1" spans="5:5">
      <c r="E13" s="19"/>
    </row>
  </sheetData>
  <mergeCells count="17">
    <mergeCell ref="B3:I3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rintOptions gridLines="1"/>
  <pageMargins left="0.393055555555556" right="0" top="1" bottom="1" header="0.5" footer="0.5"/>
  <pageSetup paperSize="1" orientation="landscape"/>
  <headerFooter alignWithMargins="0">
    <oddHeader>&amp;C&amp;A</oddHeader>
    <oddFooter>&amp;C页(&amp;P)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Q12"/>
  <sheetViews>
    <sheetView showGridLines="0" showZeros="0" workbookViewId="0">
      <selection activeCell="M9" sqref="M9"/>
    </sheetView>
  </sheetViews>
  <sheetFormatPr defaultColWidth="9.16666666666667" defaultRowHeight="12.75" customHeight="1"/>
  <cols>
    <col min="1" max="1" width="6.5" customWidth="1"/>
    <col min="2" max="3" width="6.66666666666667" customWidth="1"/>
    <col min="4" max="4" width="21.8333333333333" customWidth="1"/>
    <col min="5" max="5" width="9.33333333333333" customWidth="1"/>
    <col min="8" max="8" width="7.33333333333333" customWidth="1"/>
    <col min="12" max="13" width="7.16666666666667" customWidth="1"/>
    <col min="14" max="14" width="6.66666666666667" customWidth="1"/>
    <col min="15" max="15" width="6.83333333333333" customWidth="1"/>
    <col min="16" max="16" width="6.16666666666667" customWidth="1"/>
    <col min="17" max="17" width="7.5" customWidth="1"/>
  </cols>
  <sheetData>
    <row r="1" customHeight="1" spans="1:1">
      <c r="A1" t="s">
        <v>280</v>
      </c>
    </row>
    <row r="2" ht="18.75" customHeight="1" spans="1:17">
      <c r="A2" s="2" t="s">
        <v>281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="1" customFormat="1" customHeight="1" spans="1:17">
      <c r="A3" s="1" t="s">
        <v>6</v>
      </c>
      <c r="B3" s="62"/>
      <c r="C3" s="62"/>
      <c r="D3" s="62"/>
      <c r="E3" s="62"/>
      <c r="F3" s="62"/>
      <c r="G3" s="62"/>
      <c r="H3" s="62"/>
      <c r="Q3" s="1" t="s">
        <v>151</v>
      </c>
    </row>
    <row r="4" ht="15.75" customHeight="1" spans="1:17">
      <c r="A4" s="34" t="s">
        <v>152</v>
      </c>
      <c r="B4" s="7"/>
      <c r="C4" s="7"/>
      <c r="D4" s="36" t="s">
        <v>170</v>
      </c>
      <c r="E4" s="36" t="s">
        <v>88</v>
      </c>
      <c r="F4" s="36" t="s">
        <v>171</v>
      </c>
      <c r="G4" s="36" t="s">
        <v>172</v>
      </c>
      <c r="H4" s="36" t="s">
        <v>173</v>
      </c>
      <c r="I4" s="10" t="s">
        <v>174</v>
      </c>
      <c r="J4" s="10" t="s">
        <v>175</v>
      </c>
      <c r="K4" s="10" t="s">
        <v>176</v>
      </c>
      <c r="L4" s="10" t="s">
        <v>165</v>
      </c>
      <c r="M4" s="10" t="s">
        <v>177</v>
      </c>
      <c r="N4" s="10" t="s">
        <v>158</v>
      </c>
      <c r="O4" s="10" t="s">
        <v>166</v>
      </c>
      <c r="P4" s="10" t="s">
        <v>161</v>
      </c>
      <c r="Q4" s="10" t="s">
        <v>167</v>
      </c>
    </row>
    <row r="5" ht="33" customHeight="1" spans="1:17">
      <c r="A5" s="13" t="s">
        <v>107</v>
      </c>
      <c r="B5" s="13" t="s">
        <v>108</v>
      </c>
      <c r="C5" s="13" t="s">
        <v>109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="1" customFormat="1" ht="23.25" customHeight="1" spans="1:17">
      <c r="A6" s="26"/>
      <c r="B6" s="26"/>
      <c r="C6" s="14"/>
      <c r="D6" s="63" t="s">
        <v>100</v>
      </c>
      <c r="E6" s="17">
        <v>420</v>
      </c>
      <c r="F6" s="17"/>
      <c r="G6" s="17">
        <v>420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8">
        <v>0</v>
      </c>
    </row>
    <row r="7" ht="24" customHeight="1" spans="1:17">
      <c r="A7" s="26" t="s">
        <v>110</v>
      </c>
      <c r="B7" s="26"/>
      <c r="C7" s="14"/>
      <c r="D7" s="64"/>
      <c r="E7" s="33">
        <v>420</v>
      </c>
      <c r="F7" s="17">
        <v>0</v>
      </c>
      <c r="G7" s="31">
        <v>420</v>
      </c>
      <c r="H7" s="17">
        <v>0</v>
      </c>
      <c r="I7" s="17">
        <v>0</v>
      </c>
      <c r="J7" s="31"/>
      <c r="K7" s="31"/>
      <c r="L7" s="66"/>
      <c r="M7" s="66"/>
      <c r="N7" s="66"/>
      <c r="O7" s="66"/>
      <c r="P7" s="66"/>
      <c r="Q7" s="66"/>
    </row>
    <row r="8" ht="24" customHeight="1" spans="1:17">
      <c r="A8" s="50" t="s">
        <v>112</v>
      </c>
      <c r="B8" s="50" t="s">
        <v>122</v>
      </c>
      <c r="C8" s="51"/>
      <c r="D8" s="52" t="s">
        <v>123</v>
      </c>
      <c r="E8" s="33">
        <v>120</v>
      </c>
      <c r="F8" s="17"/>
      <c r="G8" s="31">
        <v>120</v>
      </c>
      <c r="H8" s="17"/>
      <c r="I8" s="17"/>
      <c r="J8" s="31"/>
      <c r="K8" s="31"/>
      <c r="L8" s="66"/>
      <c r="M8" s="66"/>
      <c r="N8" s="66"/>
      <c r="O8" s="66"/>
      <c r="P8" s="66"/>
      <c r="Q8" s="66"/>
    </row>
    <row r="9" ht="24" customHeight="1" spans="1:17">
      <c r="A9" s="30" t="s">
        <v>110</v>
      </c>
      <c r="B9" s="30" t="s">
        <v>122</v>
      </c>
      <c r="C9" s="30" t="s">
        <v>127</v>
      </c>
      <c r="D9" s="54" t="s">
        <v>128</v>
      </c>
      <c r="E9" s="33">
        <v>120</v>
      </c>
      <c r="F9" s="17"/>
      <c r="G9" s="31">
        <v>120</v>
      </c>
      <c r="H9" s="17"/>
      <c r="I9" s="17"/>
      <c r="J9" s="31"/>
      <c r="K9" s="31"/>
      <c r="L9" s="66"/>
      <c r="M9" s="66"/>
      <c r="N9" s="66"/>
      <c r="O9" s="66"/>
      <c r="P9" s="66"/>
      <c r="Q9" s="66"/>
    </row>
    <row r="10" ht="24" customHeight="1" spans="1:17">
      <c r="A10" s="26"/>
      <c r="B10" s="26" t="s">
        <v>131</v>
      </c>
      <c r="C10" s="14"/>
      <c r="D10" s="65" t="s">
        <v>133</v>
      </c>
      <c r="E10" s="33">
        <v>300</v>
      </c>
      <c r="F10" s="17">
        <v>0</v>
      </c>
      <c r="G10" s="31">
        <v>300</v>
      </c>
      <c r="H10" s="17">
        <v>0</v>
      </c>
      <c r="I10" s="17">
        <v>0</v>
      </c>
      <c r="J10" s="31"/>
      <c r="K10" s="31"/>
      <c r="L10" s="53"/>
      <c r="M10" s="53"/>
      <c r="N10" s="53"/>
      <c r="O10" s="53"/>
      <c r="P10" s="53"/>
      <c r="Q10" s="66"/>
    </row>
    <row r="11" ht="24" customHeight="1" spans="1:17">
      <c r="A11" s="26" t="s">
        <v>112</v>
      </c>
      <c r="B11" s="26" t="s">
        <v>134</v>
      </c>
      <c r="C11" s="14" t="s">
        <v>117</v>
      </c>
      <c r="D11" s="52" t="s">
        <v>279</v>
      </c>
      <c r="E11" s="33">
        <v>300</v>
      </c>
      <c r="F11" s="17">
        <v>0</v>
      </c>
      <c r="G11" s="31">
        <v>300</v>
      </c>
      <c r="H11" s="17">
        <v>0</v>
      </c>
      <c r="I11" s="17">
        <v>0</v>
      </c>
      <c r="J11" s="31"/>
      <c r="K11" s="31"/>
      <c r="L11" s="53"/>
      <c r="M11" s="53"/>
      <c r="N11" s="53"/>
      <c r="O11" s="53"/>
      <c r="P11" s="53"/>
      <c r="Q11" s="53"/>
    </row>
    <row r="12" customHeight="1" spans="16:16">
      <c r="P12" s="19"/>
    </row>
  </sheetData>
  <mergeCells count="15">
    <mergeCell ref="B3:H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gridLines="1"/>
  <pageMargins left="0.75" right="0.75" top="1" bottom="1" header="0.5" footer="0.5"/>
  <pageSetup paperSize="1" orientation="landscape"/>
  <headerFooter alignWithMargins="0">
    <oddHeader>&amp;C&amp;A</oddHeader>
    <oddFooter>&amp;C页(&amp;P)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S22"/>
  <sheetViews>
    <sheetView showGridLines="0" showZeros="0" workbookViewId="0">
      <selection activeCell="G7" sqref="G7"/>
    </sheetView>
  </sheetViews>
  <sheetFormatPr defaultColWidth="9.16666666666667" defaultRowHeight="12.75" customHeight="1"/>
  <cols>
    <col min="1" max="1" width="5.5" customWidth="1"/>
    <col min="2" max="2" width="5.33333333333333" customWidth="1"/>
    <col min="3" max="3" width="3.83333333333333" customWidth="1"/>
    <col min="4" max="4" width="26" customWidth="1"/>
    <col min="5" max="5" width="9.16666666666667" customWidth="1"/>
    <col min="8" max="8" width="7.83333333333333" customWidth="1"/>
    <col min="9" max="9" width="8.66666666666667" customWidth="1"/>
    <col min="10" max="10" width="4.83333333333333" customWidth="1"/>
    <col min="15" max="15" width="7.33333333333333" customWidth="1"/>
    <col min="16" max="16" width="7.83333333333333" customWidth="1"/>
    <col min="17" max="17" width="4.66666666666667" customWidth="1"/>
    <col min="18" max="18" width="7" customWidth="1"/>
    <col min="19" max="19" width="7.83333333333333" customWidth="1"/>
  </cols>
  <sheetData>
    <row r="1" customHeight="1" spans="1:1">
      <c r="A1" t="s">
        <v>282</v>
      </c>
    </row>
    <row r="2" ht="18.75" customHeight="1" spans="1:19">
      <c r="A2" s="2" t="s">
        <v>283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customHeight="1" spans="1:19">
      <c r="A3" t="s">
        <v>6</v>
      </c>
      <c r="B3" s="3"/>
      <c r="C3" s="4"/>
      <c r="D3" s="4"/>
      <c r="E3" s="4"/>
      <c r="F3" s="4"/>
      <c r="G3" s="4"/>
      <c r="H3" s="4"/>
      <c r="S3" t="s">
        <v>151</v>
      </c>
    </row>
    <row r="4" customHeight="1" spans="1:19">
      <c r="A4" s="9" t="s">
        <v>152</v>
      </c>
      <c r="B4" s="58"/>
      <c r="C4" s="8"/>
      <c r="D4" s="8"/>
      <c r="E4" s="20" t="s">
        <v>88</v>
      </c>
      <c r="F4" s="8" t="s">
        <v>153</v>
      </c>
      <c r="G4" s="8"/>
      <c r="H4" s="8"/>
      <c r="I4" s="9"/>
      <c r="J4" s="9" t="s">
        <v>154</v>
      </c>
      <c r="K4" s="9"/>
      <c r="L4" s="9"/>
      <c r="M4" s="9"/>
      <c r="N4" s="9"/>
      <c r="O4" s="9"/>
      <c r="P4" s="9"/>
      <c r="Q4" s="9"/>
      <c r="R4" s="9"/>
      <c r="S4" s="9"/>
    </row>
    <row r="5" ht="21" customHeight="1" spans="1:19">
      <c r="A5" s="34" t="s">
        <v>105</v>
      </c>
      <c r="B5" s="59"/>
      <c r="C5" s="34"/>
      <c r="D5" s="6" t="s">
        <v>106</v>
      </c>
      <c r="E5" s="6"/>
      <c r="F5" s="10" t="s">
        <v>100</v>
      </c>
      <c r="G5" s="10" t="s">
        <v>156</v>
      </c>
      <c r="H5" s="10" t="s">
        <v>157</v>
      </c>
      <c r="I5" s="10" t="s">
        <v>158</v>
      </c>
      <c r="J5" s="10" t="s">
        <v>100</v>
      </c>
      <c r="K5" s="10" t="s">
        <v>159</v>
      </c>
      <c r="L5" s="10" t="s">
        <v>160</v>
      </c>
      <c r="M5" s="10" t="s">
        <v>161</v>
      </c>
      <c r="N5" s="10" t="s">
        <v>162</v>
      </c>
      <c r="O5" s="10" t="s">
        <v>163</v>
      </c>
      <c r="P5" s="10" t="s">
        <v>164</v>
      </c>
      <c r="Q5" s="10" t="s">
        <v>165</v>
      </c>
      <c r="R5" s="10" t="s">
        <v>166</v>
      </c>
      <c r="S5" s="10" t="s">
        <v>167</v>
      </c>
    </row>
    <row r="6" ht="27" customHeight="1" spans="1:19">
      <c r="A6" s="60" t="s">
        <v>107</v>
      </c>
      <c r="B6" s="60" t="s">
        <v>108</v>
      </c>
      <c r="C6" s="61" t="s">
        <v>109</v>
      </c>
      <c r="D6" s="11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="1" customFormat="1" ht="24.95" customHeight="1" spans="1:19">
      <c r="A7" s="38"/>
      <c r="B7" s="38"/>
      <c r="C7" s="39"/>
      <c r="D7" s="40" t="s">
        <v>100</v>
      </c>
      <c r="E7" s="41">
        <v>202.21</v>
      </c>
      <c r="F7" s="47">
        <v>202.21</v>
      </c>
      <c r="G7" s="41">
        <f>F7-H7-I7</f>
        <v>169.58</v>
      </c>
      <c r="H7" s="42">
        <f>H8</f>
        <v>13.19</v>
      </c>
      <c r="I7" s="47">
        <v>19.44</v>
      </c>
      <c r="J7" s="56"/>
      <c r="K7" s="56"/>
      <c r="L7" s="56">
        <v>0</v>
      </c>
      <c r="M7" s="41">
        <v>0</v>
      </c>
      <c r="N7" s="42">
        <v>0</v>
      </c>
      <c r="O7" s="42"/>
      <c r="P7" s="56">
        <v>0</v>
      </c>
      <c r="Q7" s="56">
        <v>0</v>
      </c>
      <c r="R7" s="41">
        <v>0</v>
      </c>
      <c r="S7" s="41">
        <v>0</v>
      </c>
    </row>
    <row r="8" ht="24.95" customHeight="1" spans="1:19">
      <c r="A8" s="44" t="s">
        <v>110</v>
      </c>
      <c r="B8" s="44"/>
      <c r="C8" s="45"/>
      <c r="D8" s="46" t="s">
        <v>111</v>
      </c>
      <c r="E8" s="41">
        <f>202.21-E15-E18</f>
        <v>166.16</v>
      </c>
      <c r="F8" s="41">
        <f>F9+F13</f>
        <v>166.16</v>
      </c>
      <c r="G8" s="41">
        <f>G9+G13</f>
        <v>133.53</v>
      </c>
      <c r="H8" s="41">
        <f>H9+H13</f>
        <v>13.19</v>
      </c>
      <c r="I8" s="41">
        <v>19.44</v>
      </c>
      <c r="J8" s="56">
        <v>0</v>
      </c>
      <c r="K8" s="56">
        <v>0</v>
      </c>
      <c r="L8" s="56">
        <v>0</v>
      </c>
      <c r="M8" s="41">
        <v>0</v>
      </c>
      <c r="N8" s="42">
        <v>0</v>
      </c>
      <c r="O8" s="42">
        <v>0</v>
      </c>
      <c r="P8" s="56">
        <v>0</v>
      </c>
      <c r="Q8" s="56">
        <v>0</v>
      </c>
      <c r="R8" s="41">
        <v>0</v>
      </c>
      <c r="S8" s="41">
        <v>0</v>
      </c>
    </row>
    <row r="9" ht="24.95" customHeight="1" spans="1:19">
      <c r="A9" s="44" t="s">
        <v>112</v>
      </c>
      <c r="B9" s="44" t="s">
        <v>113</v>
      </c>
      <c r="C9" s="45"/>
      <c r="D9" s="46" t="s">
        <v>114</v>
      </c>
      <c r="E9" s="42">
        <v>32.36</v>
      </c>
      <c r="F9" s="41">
        <f>F10+F11+F12</f>
        <v>32.36</v>
      </c>
      <c r="G9" s="41">
        <f>G10+G11+G12</f>
        <v>12.92</v>
      </c>
      <c r="H9" s="41">
        <f>H10+H11+H12</f>
        <v>0</v>
      </c>
      <c r="I9" s="41">
        <f>I10+I11+I12</f>
        <v>19.44</v>
      </c>
      <c r="J9" s="56">
        <v>0</v>
      </c>
      <c r="K9" s="56">
        <v>0</v>
      </c>
      <c r="L9" s="56">
        <v>0</v>
      </c>
      <c r="M9" s="41">
        <v>0</v>
      </c>
      <c r="N9" s="42">
        <v>0</v>
      </c>
      <c r="O9" s="42">
        <v>0</v>
      </c>
      <c r="P9" s="56">
        <v>0</v>
      </c>
      <c r="Q9" s="56">
        <v>0</v>
      </c>
      <c r="R9" s="41">
        <v>0</v>
      </c>
      <c r="S9" s="41">
        <v>0</v>
      </c>
    </row>
    <row r="10" ht="24.95" customHeight="1" spans="1:19">
      <c r="A10" s="44" t="s">
        <v>115</v>
      </c>
      <c r="B10" s="44" t="s">
        <v>116</v>
      </c>
      <c r="C10" s="45" t="s">
        <v>117</v>
      </c>
      <c r="D10" s="46" t="s">
        <v>118</v>
      </c>
      <c r="E10" s="42">
        <v>4.34</v>
      </c>
      <c r="F10" s="47">
        <v>4.34</v>
      </c>
      <c r="G10" s="41"/>
      <c r="H10" s="42"/>
      <c r="I10" s="47">
        <v>4.34</v>
      </c>
      <c r="J10" s="56">
        <v>0</v>
      </c>
      <c r="K10" s="56">
        <v>0</v>
      </c>
      <c r="L10" s="56">
        <v>0</v>
      </c>
      <c r="M10" s="41">
        <v>0</v>
      </c>
      <c r="N10" s="42">
        <v>0</v>
      </c>
      <c r="O10" s="42">
        <v>0</v>
      </c>
      <c r="P10" s="56">
        <v>0</v>
      </c>
      <c r="Q10" s="56">
        <v>0</v>
      </c>
      <c r="R10" s="41">
        <v>0</v>
      </c>
      <c r="S10" s="41">
        <v>0</v>
      </c>
    </row>
    <row r="11" ht="24.95" customHeight="1" spans="1:19">
      <c r="A11" s="30" t="s">
        <v>110</v>
      </c>
      <c r="B11" s="30" t="s">
        <v>113</v>
      </c>
      <c r="C11" s="30" t="s">
        <v>119</v>
      </c>
      <c r="D11" s="48" t="s">
        <v>120</v>
      </c>
      <c r="E11" s="49">
        <v>15.1</v>
      </c>
      <c r="F11" s="41">
        <v>15.1</v>
      </c>
      <c r="G11" s="41"/>
      <c r="H11" s="41"/>
      <c r="I11" s="47">
        <v>15.1</v>
      </c>
      <c r="J11" s="56"/>
      <c r="K11" s="56"/>
      <c r="L11" s="56">
        <v>0</v>
      </c>
      <c r="M11" s="41">
        <v>0</v>
      </c>
      <c r="N11" s="42">
        <v>0</v>
      </c>
      <c r="O11" s="42"/>
      <c r="P11" s="56">
        <v>0</v>
      </c>
      <c r="Q11" s="56">
        <v>0</v>
      </c>
      <c r="R11" s="41">
        <v>0</v>
      </c>
      <c r="S11" s="41">
        <v>0</v>
      </c>
    </row>
    <row r="12" ht="24.95" customHeight="1" spans="1:19">
      <c r="A12" s="44" t="s">
        <v>115</v>
      </c>
      <c r="B12" s="44" t="s">
        <v>116</v>
      </c>
      <c r="C12" s="45" t="s">
        <v>113</v>
      </c>
      <c r="D12" s="46" t="s">
        <v>121</v>
      </c>
      <c r="E12" s="42">
        <v>12.92</v>
      </c>
      <c r="F12" s="42">
        <v>12.92</v>
      </c>
      <c r="G12" s="42">
        <v>12.92</v>
      </c>
      <c r="H12" s="42"/>
      <c r="I12" s="47"/>
      <c r="J12" s="56"/>
      <c r="K12" s="56"/>
      <c r="L12" s="56">
        <v>0</v>
      </c>
      <c r="M12" s="41">
        <v>0</v>
      </c>
      <c r="N12" s="42">
        <v>0</v>
      </c>
      <c r="O12" s="42">
        <v>0</v>
      </c>
      <c r="P12" s="56">
        <v>0</v>
      </c>
      <c r="Q12" s="56">
        <v>0</v>
      </c>
      <c r="R12" s="41">
        <v>0</v>
      </c>
      <c r="S12" s="41">
        <v>0</v>
      </c>
    </row>
    <row r="13" ht="24.95" customHeight="1" spans="1:19">
      <c r="A13" s="50" t="s">
        <v>112</v>
      </c>
      <c r="B13" s="50" t="s">
        <v>122</v>
      </c>
      <c r="C13" s="51"/>
      <c r="D13" s="52" t="s">
        <v>123</v>
      </c>
      <c r="E13" s="49">
        <f>E14</f>
        <v>133.8</v>
      </c>
      <c r="F13" s="49">
        <v>133.8</v>
      </c>
      <c r="G13" s="42">
        <v>120.61</v>
      </c>
      <c r="H13" s="42">
        <f>F13-G13</f>
        <v>13.19</v>
      </c>
      <c r="I13" s="47"/>
      <c r="J13" s="56"/>
      <c r="K13" s="56"/>
      <c r="L13" s="56">
        <v>0</v>
      </c>
      <c r="M13" s="41">
        <v>0</v>
      </c>
      <c r="N13" s="42">
        <v>0</v>
      </c>
      <c r="O13" s="42">
        <v>0</v>
      </c>
      <c r="P13" s="56">
        <v>0</v>
      </c>
      <c r="Q13" s="56">
        <v>0</v>
      </c>
      <c r="R13" s="41">
        <v>0</v>
      </c>
      <c r="S13" s="41">
        <v>0</v>
      </c>
    </row>
    <row r="14" ht="24.95" customHeight="1" spans="1:19">
      <c r="A14" s="14" t="s">
        <v>110</v>
      </c>
      <c r="B14" s="14" t="s">
        <v>122</v>
      </c>
      <c r="C14" s="14" t="s">
        <v>117</v>
      </c>
      <c r="D14" s="54" t="s">
        <v>124</v>
      </c>
      <c r="E14" s="55">
        <v>133.8</v>
      </c>
      <c r="F14" s="49">
        <v>133.8</v>
      </c>
      <c r="G14" s="42">
        <v>120.61</v>
      </c>
      <c r="H14" s="42">
        <v>13.19</v>
      </c>
      <c r="I14" s="47"/>
      <c r="J14" s="56"/>
      <c r="K14" s="56"/>
      <c r="L14" s="56"/>
      <c r="M14" s="41"/>
      <c r="N14" s="42"/>
      <c r="O14" s="42"/>
      <c r="P14" s="56"/>
      <c r="Q14" s="56"/>
      <c r="R14" s="41"/>
      <c r="S14" s="41"/>
    </row>
    <row r="15" ht="24.95" customHeight="1" spans="1:19">
      <c r="A15" s="38" t="s">
        <v>136</v>
      </c>
      <c r="B15" s="38"/>
      <c r="C15" s="39"/>
      <c r="D15" s="40" t="s">
        <v>137</v>
      </c>
      <c r="E15" s="41">
        <v>6.19</v>
      </c>
      <c r="F15" s="41">
        <v>6.19</v>
      </c>
      <c r="G15" s="41">
        <v>6.19</v>
      </c>
      <c r="H15" s="42"/>
      <c r="I15" s="47">
        <v>0</v>
      </c>
      <c r="J15" s="56">
        <v>0</v>
      </c>
      <c r="K15" s="56">
        <v>0</v>
      </c>
      <c r="L15" s="56">
        <v>0</v>
      </c>
      <c r="M15" s="41">
        <v>0</v>
      </c>
      <c r="N15" s="42">
        <v>0</v>
      </c>
      <c r="O15" s="42">
        <v>0</v>
      </c>
      <c r="P15" s="56">
        <v>0</v>
      </c>
      <c r="Q15" s="56">
        <v>0</v>
      </c>
      <c r="R15" s="41">
        <v>0</v>
      </c>
      <c r="S15" s="41">
        <v>0</v>
      </c>
    </row>
    <row r="16" ht="24.95" customHeight="1" spans="1:19">
      <c r="A16" s="38" t="s">
        <v>138</v>
      </c>
      <c r="B16" s="38" t="s">
        <v>122</v>
      </c>
      <c r="C16" s="39"/>
      <c r="D16" s="40" t="s">
        <v>139</v>
      </c>
      <c r="E16" s="41">
        <v>6.19</v>
      </c>
      <c r="F16" s="41">
        <v>6.19</v>
      </c>
      <c r="G16" s="41">
        <v>6.19</v>
      </c>
      <c r="H16" s="42"/>
      <c r="I16" s="47">
        <v>0</v>
      </c>
      <c r="J16" s="56">
        <v>0</v>
      </c>
      <c r="K16" s="56">
        <v>0</v>
      </c>
      <c r="L16" s="56">
        <v>0</v>
      </c>
      <c r="M16" s="41">
        <v>0</v>
      </c>
      <c r="N16" s="42">
        <v>0</v>
      </c>
      <c r="O16" s="42">
        <v>0</v>
      </c>
      <c r="P16" s="56">
        <v>0</v>
      </c>
      <c r="Q16" s="56">
        <v>0</v>
      </c>
      <c r="R16" s="41">
        <v>0</v>
      </c>
      <c r="S16" s="41">
        <v>0</v>
      </c>
    </row>
    <row r="17" ht="24.95" customHeight="1" spans="1:19">
      <c r="A17" s="38" t="s">
        <v>140</v>
      </c>
      <c r="B17" s="38" t="s">
        <v>125</v>
      </c>
      <c r="C17" s="39" t="s">
        <v>117</v>
      </c>
      <c r="D17" s="40" t="s">
        <v>141</v>
      </c>
      <c r="E17" s="41">
        <v>6.19</v>
      </c>
      <c r="F17" s="41">
        <v>6.19</v>
      </c>
      <c r="G17" s="41">
        <v>6.19</v>
      </c>
      <c r="H17" s="42"/>
      <c r="I17" s="47">
        <v>0</v>
      </c>
      <c r="J17" s="56">
        <v>0</v>
      </c>
      <c r="K17" s="56">
        <v>0</v>
      </c>
      <c r="L17" s="56">
        <v>0</v>
      </c>
      <c r="M17" s="41">
        <v>0</v>
      </c>
      <c r="N17" s="42">
        <v>0</v>
      </c>
      <c r="O17" s="42">
        <v>0</v>
      </c>
      <c r="P17" s="56">
        <v>0</v>
      </c>
      <c r="Q17" s="56">
        <v>0</v>
      </c>
      <c r="R17" s="41">
        <v>0</v>
      </c>
      <c r="S17" s="41">
        <v>0</v>
      </c>
    </row>
    <row r="18" ht="24.95" customHeight="1" spans="1:19">
      <c r="A18" s="38" t="s">
        <v>142</v>
      </c>
      <c r="B18" s="38"/>
      <c r="C18" s="39"/>
      <c r="D18" s="40" t="s">
        <v>143</v>
      </c>
      <c r="E18" s="41">
        <v>29.86</v>
      </c>
      <c r="F18" s="42">
        <v>29.86</v>
      </c>
      <c r="G18" s="42">
        <v>29.86</v>
      </c>
      <c r="H18" s="42">
        <v>0</v>
      </c>
      <c r="I18" s="47">
        <v>0</v>
      </c>
      <c r="J18" s="56">
        <v>0</v>
      </c>
      <c r="K18" s="56">
        <v>0</v>
      </c>
      <c r="L18" s="56">
        <v>0</v>
      </c>
      <c r="M18" s="41">
        <v>0</v>
      </c>
      <c r="N18" s="42">
        <v>0</v>
      </c>
      <c r="O18" s="42">
        <v>0</v>
      </c>
      <c r="P18" s="56">
        <v>0</v>
      </c>
      <c r="Q18" s="56">
        <v>0</v>
      </c>
      <c r="R18" s="41">
        <v>0</v>
      </c>
      <c r="S18" s="41">
        <v>0</v>
      </c>
    </row>
    <row r="19" ht="24.95" customHeight="1" spans="1:19">
      <c r="A19" s="38" t="s">
        <v>144</v>
      </c>
      <c r="B19" s="38" t="s">
        <v>119</v>
      </c>
      <c r="C19" s="39"/>
      <c r="D19" s="40" t="s">
        <v>145</v>
      </c>
      <c r="E19" s="41">
        <v>29.86</v>
      </c>
      <c r="F19" s="42">
        <v>29.86</v>
      </c>
      <c r="G19" s="42">
        <v>29.86</v>
      </c>
      <c r="H19" s="42">
        <v>0</v>
      </c>
      <c r="I19" s="47">
        <v>0</v>
      </c>
      <c r="J19" s="56">
        <v>0</v>
      </c>
      <c r="K19" s="56">
        <v>0</v>
      </c>
      <c r="L19" s="56">
        <v>0</v>
      </c>
      <c r="M19" s="41">
        <v>0</v>
      </c>
      <c r="N19" s="42">
        <v>0</v>
      </c>
      <c r="O19" s="42">
        <v>0</v>
      </c>
      <c r="P19" s="56">
        <v>0</v>
      </c>
      <c r="Q19" s="56">
        <v>0</v>
      </c>
      <c r="R19" s="41">
        <v>0</v>
      </c>
      <c r="S19" s="41">
        <v>0</v>
      </c>
    </row>
    <row r="20" ht="24.95" customHeight="1" spans="1:19">
      <c r="A20" s="38" t="s">
        <v>146</v>
      </c>
      <c r="B20" s="38" t="s">
        <v>147</v>
      </c>
      <c r="C20" s="39" t="s">
        <v>117</v>
      </c>
      <c r="D20" s="40" t="s">
        <v>148</v>
      </c>
      <c r="E20" s="41">
        <v>29.86</v>
      </c>
      <c r="F20" s="42">
        <v>29.86</v>
      </c>
      <c r="G20" s="42">
        <v>29.86</v>
      </c>
      <c r="H20" s="42">
        <v>0</v>
      </c>
      <c r="I20" s="47">
        <v>0</v>
      </c>
      <c r="J20" s="56">
        <v>0</v>
      </c>
      <c r="K20" s="56">
        <v>0</v>
      </c>
      <c r="L20" s="56">
        <v>0</v>
      </c>
      <c r="M20" s="41">
        <v>0</v>
      </c>
      <c r="N20" s="42">
        <v>0</v>
      </c>
      <c r="O20" s="42">
        <v>0</v>
      </c>
      <c r="P20" s="56">
        <v>0</v>
      </c>
      <c r="Q20" s="56">
        <v>0</v>
      </c>
      <c r="R20" s="41">
        <v>0</v>
      </c>
      <c r="S20" s="41">
        <v>0</v>
      </c>
    </row>
    <row r="21" customHeight="1" spans="1:18">
      <c r="A21" s="19"/>
      <c r="B21" s="19"/>
      <c r="C21" s="19"/>
      <c r="D21" s="19"/>
      <c r="E21" s="19"/>
      <c r="F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customHeight="1" spans="11:19">
      <c r="K22" s="19"/>
      <c r="N22" s="19"/>
      <c r="O22" s="19"/>
      <c r="P22" s="19"/>
      <c r="Q22" s="19"/>
      <c r="R22" s="19"/>
      <c r="S22" s="19"/>
    </row>
  </sheetData>
  <mergeCells count="17">
    <mergeCell ref="B3:H3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rintOptions gridLines="1"/>
  <pageMargins left="0.393055555555556" right="0" top="0.786805555555556" bottom="1" header="0.5" footer="0.5"/>
  <pageSetup paperSize="1" orientation="landscape"/>
  <headerFooter alignWithMargins="0">
    <oddHeader>&amp;C&amp;A</oddHeader>
    <oddFooter>&amp;C页(&amp;P)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Q22"/>
  <sheetViews>
    <sheetView showGridLines="0" showZeros="0" workbookViewId="0">
      <selection activeCell="F7" sqref="F7"/>
    </sheetView>
  </sheetViews>
  <sheetFormatPr defaultColWidth="9.16666666666667" defaultRowHeight="12.75" customHeight="1"/>
  <cols>
    <col min="1" max="1" width="8.66666666666667" customWidth="1"/>
    <col min="2" max="2" width="5.66666666666667" customWidth="1"/>
    <col min="3" max="3" width="6" customWidth="1"/>
    <col min="4" max="4" width="21.8333333333333" customWidth="1"/>
    <col min="5" max="5" width="9.16666666666667" customWidth="1"/>
    <col min="8" max="8" width="8" customWidth="1"/>
    <col min="12" max="12" width="5.66666666666667" customWidth="1"/>
    <col min="13" max="13" width="7.83333333333333" customWidth="1"/>
    <col min="14" max="14" width="7.16666666666667" customWidth="1"/>
    <col min="15" max="15" width="6.83333333333333" customWidth="1"/>
    <col min="16" max="16" width="8.33333333333333" customWidth="1"/>
    <col min="17" max="17" width="7.5" customWidth="1"/>
  </cols>
  <sheetData>
    <row r="1" customHeight="1" spans="1:1">
      <c r="A1" t="s">
        <v>284</v>
      </c>
    </row>
    <row r="2" ht="18.75" customHeight="1" spans="1:17">
      <c r="A2" s="2" t="s">
        <v>285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Height="1" spans="1:17">
      <c r="A3" t="s">
        <v>6</v>
      </c>
      <c r="B3" s="3"/>
      <c r="C3" s="4"/>
      <c r="D3" s="4"/>
      <c r="E3" s="4"/>
      <c r="F3" s="4"/>
      <c r="G3" s="4"/>
      <c r="H3" s="4"/>
      <c r="Q3" t="s">
        <v>151</v>
      </c>
    </row>
    <row r="4" ht="27" customHeight="1" spans="1:17">
      <c r="A4" s="34" t="s">
        <v>152</v>
      </c>
      <c r="B4" s="7"/>
      <c r="C4" s="35"/>
      <c r="D4" s="36" t="s">
        <v>170</v>
      </c>
      <c r="E4" s="36" t="s">
        <v>88</v>
      </c>
      <c r="F4" s="36" t="s">
        <v>171</v>
      </c>
      <c r="G4" s="36" t="s">
        <v>172</v>
      </c>
      <c r="H4" s="36" t="s">
        <v>173</v>
      </c>
      <c r="I4" s="10" t="s">
        <v>174</v>
      </c>
      <c r="J4" s="10" t="s">
        <v>175</v>
      </c>
      <c r="K4" s="10" t="s">
        <v>176</v>
      </c>
      <c r="L4" s="10" t="s">
        <v>165</v>
      </c>
      <c r="M4" s="10" t="s">
        <v>177</v>
      </c>
      <c r="N4" s="10" t="s">
        <v>158</v>
      </c>
      <c r="O4" s="10" t="s">
        <v>166</v>
      </c>
      <c r="P4" s="10" t="s">
        <v>161</v>
      </c>
      <c r="Q4" s="10" t="s">
        <v>167</v>
      </c>
    </row>
    <row r="5" ht="23.1" customHeight="1" spans="1:17">
      <c r="A5" s="13" t="s">
        <v>107</v>
      </c>
      <c r="B5" s="37" t="s">
        <v>108</v>
      </c>
      <c r="C5" s="13" t="s">
        <v>109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="1" customFormat="1" ht="24.95" customHeight="1" spans="1:17">
      <c r="A6" s="38"/>
      <c r="B6" s="38"/>
      <c r="C6" s="39"/>
      <c r="D6" s="40" t="s">
        <v>100</v>
      </c>
      <c r="E6" s="41">
        <v>202.21</v>
      </c>
      <c r="F6" s="41">
        <f>E6-G6</f>
        <v>189.02</v>
      </c>
      <c r="G6" s="42">
        <f>G7</f>
        <v>13.19</v>
      </c>
      <c r="H6" s="43"/>
      <c r="I6" s="41"/>
      <c r="J6" s="56"/>
      <c r="K6" s="56"/>
      <c r="L6" s="56">
        <v>0</v>
      </c>
      <c r="M6" s="41">
        <v>0</v>
      </c>
      <c r="N6" s="42">
        <v>0</v>
      </c>
      <c r="O6" s="42"/>
      <c r="P6" s="41">
        <v>0</v>
      </c>
      <c r="Q6" s="41">
        <v>0</v>
      </c>
    </row>
    <row r="7" ht="24.95" customHeight="1" spans="1:17">
      <c r="A7" s="44" t="s">
        <v>110</v>
      </c>
      <c r="B7" s="44"/>
      <c r="C7" s="45"/>
      <c r="D7" s="46" t="s">
        <v>111</v>
      </c>
      <c r="E7" s="41">
        <f>202.21-E14-E17</f>
        <v>166.16</v>
      </c>
      <c r="F7" s="47">
        <f>E7-G7</f>
        <v>152.97</v>
      </c>
      <c r="G7" s="41">
        <f>G12</f>
        <v>13.19</v>
      </c>
      <c r="H7" s="42"/>
      <c r="I7" s="47"/>
      <c r="J7" s="56">
        <v>0</v>
      </c>
      <c r="K7" s="56">
        <v>0</v>
      </c>
      <c r="L7" s="56">
        <v>0</v>
      </c>
      <c r="M7" s="41">
        <v>0</v>
      </c>
      <c r="N7" s="42">
        <v>0</v>
      </c>
      <c r="O7" s="42">
        <v>0</v>
      </c>
      <c r="P7" s="41">
        <v>0</v>
      </c>
      <c r="Q7" s="41">
        <v>0</v>
      </c>
    </row>
    <row r="8" ht="24.95" customHeight="1" spans="1:17">
      <c r="A8" s="44" t="s">
        <v>112</v>
      </c>
      <c r="B8" s="44" t="s">
        <v>113</v>
      </c>
      <c r="C8" s="45"/>
      <c r="D8" s="46" t="s">
        <v>114</v>
      </c>
      <c r="E8" s="42">
        <v>32.36</v>
      </c>
      <c r="F8" s="47">
        <v>32.36</v>
      </c>
      <c r="G8" s="41"/>
      <c r="H8" s="42"/>
      <c r="I8" s="47"/>
      <c r="J8" s="56">
        <v>0</v>
      </c>
      <c r="K8" s="56">
        <v>0</v>
      </c>
      <c r="L8" s="56">
        <v>0</v>
      </c>
      <c r="M8" s="41">
        <v>0</v>
      </c>
      <c r="N8" s="42">
        <v>0</v>
      </c>
      <c r="O8" s="42">
        <v>0</v>
      </c>
      <c r="P8" s="41">
        <v>0</v>
      </c>
      <c r="Q8" s="41">
        <v>0</v>
      </c>
    </row>
    <row r="9" ht="24.95" customHeight="1" spans="1:17">
      <c r="A9" s="44" t="s">
        <v>115</v>
      </c>
      <c r="B9" s="44" t="s">
        <v>116</v>
      </c>
      <c r="C9" s="45" t="s">
        <v>117</v>
      </c>
      <c r="D9" s="46" t="s">
        <v>118</v>
      </c>
      <c r="E9" s="42">
        <v>4.34</v>
      </c>
      <c r="F9" s="47">
        <v>4.34</v>
      </c>
      <c r="G9" s="41"/>
      <c r="H9" s="42"/>
      <c r="I9" s="47"/>
      <c r="J9" s="56">
        <v>0</v>
      </c>
      <c r="K9" s="56">
        <v>0</v>
      </c>
      <c r="L9" s="56">
        <v>0</v>
      </c>
      <c r="M9" s="41">
        <v>0</v>
      </c>
      <c r="N9" s="42">
        <v>0</v>
      </c>
      <c r="O9" s="42">
        <v>0</v>
      </c>
      <c r="P9" s="41">
        <v>0</v>
      </c>
      <c r="Q9" s="41">
        <v>0</v>
      </c>
    </row>
    <row r="10" ht="24.95" customHeight="1" spans="1:17">
      <c r="A10" s="30" t="s">
        <v>110</v>
      </c>
      <c r="B10" s="30" t="s">
        <v>113</v>
      </c>
      <c r="C10" s="30" t="s">
        <v>119</v>
      </c>
      <c r="D10" s="48" t="s">
        <v>120</v>
      </c>
      <c r="E10" s="49">
        <v>15.1</v>
      </c>
      <c r="F10" s="47">
        <v>15.1</v>
      </c>
      <c r="G10" s="41"/>
      <c r="H10" s="41"/>
      <c r="I10" s="47"/>
      <c r="J10" s="56"/>
      <c r="K10" s="56"/>
      <c r="L10" s="56">
        <v>0</v>
      </c>
      <c r="M10" s="41">
        <v>0</v>
      </c>
      <c r="N10" s="42">
        <v>0</v>
      </c>
      <c r="O10" s="42"/>
      <c r="P10" s="41">
        <v>0</v>
      </c>
      <c r="Q10" s="41">
        <v>0</v>
      </c>
    </row>
    <row r="11" ht="24.95" customHeight="1" spans="1:17">
      <c r="A11" s="44" t="s">
        <v>115</v>
      </c>
      <c r="B11" s="44" t="s">
        <v>116</v>
      </c>
      <c r="C11" s="45" t="s">
        <v>113</v>
      </c>
      <c r="D11" s="46" t="s">
        <v>121</v>
      </c>
      <c r="E11" s="42">
        <v>12.92</v>
      </c>
      <c r="F11" s="42">
        <v>12.92</v>
      </c>
      <c r="G11" s="42"/>
      <c r="H11" s="42"/>
      <c r="I11" s="47"/>
      <c r="J11" s="56"/>
      <c r="K11" s="56"/>
      <c r="L11" s="56">
        <v>0</v>
      </c>
      <c r="M11" s="41">
        <v>0</v>
      </c>
      <c r="N11" s="42">
        <v>0</v>
      </c>
      <c r="O11" s="42">
        <v>0</v>
      </c>
      <c r="P11" s="41">
        <v>0</v>
      </c>
      <c r="Q11" s="41">
        <v>0</v>
      </c>
    </row>
    <row r="12" ht="24.95" customHeight="1" spans="1:17">
      <c r="A12" s="50" t="s">
        <v>112</v>
      </c>
      <c r="B12" s="50" t="s">
        <v>122</v>
      </c>
      <c r="C12" s="51"/>
      <c r="D12" s="52" t="s">
        <v>123</v>
      </c>
      <c r="E12" s="49">
        <f>E13</f>
        <v>133.8</v>
      </c>
      <c r="F12" s="42">
        <f>114.51+0.58</f>
        <v>115.09</v>
      </c>
      <c r="G12" s="42">
        <f>G13</f>
        <v>13.19</v>
      </c>
      <c r="H12" s="53"/>
      <c r="I12" s="41"/>
      <c r="J12" s="56"/>
      <c r="K12" s="56"/>
      <c r="L12" s="56">
        <v>0</v>
      </c>
      <c r="M12" s="41">
        <v>0</v>
      </c>
      <c r="N12" s="42">
        <v>0</v>
      </c>
      <c r="O12" s="42">
        <v>0</v>
      </c>
      <c r="P12" s="41">
        <v>0</v>
      </c>
      <c r="Q12" s="41">
        <v>0</v>
      </c>
    </row>
    <row r="13" ht="24.95" customHeight="1" spans="1:17">
      <c r="A13" s="14" t="s">
        <v>110</v>
      </c>
      <c r="B13" s="14" t="s">
        <v>122</v>
      </c>
      <c r="C13" s="14" t="s">
        <v>117</v>
      </c>
      <c r="D13" s="54" t="s">
        <v>124</v>
      </c>
      <c r="E13" s="55">
        <v>133.8</v>
      </c>
      <c r="F13" s="42">
        <v>115.09</v>
      </c>
      <c r="G13" s="42">
        <v>13.19</v>
      </c>
      <c r="H13" s="53"/>
      <c r="I13" s="41"/>
      <c r="J13" s="56"/>
      <c r="K13" s="56"/>
      <c r="L13" s="56"/>
      <c r="M13" s="41"/>
      <c r="N13" s="42"/>
      <c r="O13" s="42"/>
      <c r="P13" s="41"/>
      <c r="Q13" s="41"/>
    </row>
    <row r="14" ht="24.95" customHeight="1" spans="1:17">
      <c r="A14" s="38" t="s">
        <v>136</v>
      </c>
      <c r="B14" s="38"/>
      <c r="C14" s="39"/>
      <c r="D14" s="40" t="s">
        <v>137</v>
      </c>
      <c r="E14" s="41">
        <v>6.19</v>
      </c>
      <c r="F14" s="41">
        <v>6.19</v>
      </c>
      <c r="G14" s="41"/>
      <c r="H14" s="42"/>
      <c r="I14" s="47">
        <v>0</v>
      </c>
      <c r="J14" s="56">
        <v>0</v>
      </c>
      <c r="K14" s="56">
        <v>0</v>
      </c>
      <c r="L14" s="56">
        <v>0</v>
      </c>
      <c r="M14" s="41">
        <v>0</v>
      </c>
      <c r="N14" s="42">
        <v>0</v>
      </c>
      <c r="O14" s="42">
        <v>0</v>
      </c>
      <c r="P14" s="41">
        <v>0</v>
      </c>
      <c r="Q14" s="41">
        <v>0</v>
      </c>
    </row>
    <row r="15" ht="24.95" customHeight="1" spans="1:17">
      <c r="A15" s="38" t="s">
        <v>138</v>
      </c>
      <c r="B15" s="38" t="s">
        <v>122</v>
      </c>
      <c r="C15" s="39"/>
      <c r="D15" s="40" t="s">
        <v>139</v>
      </c>
      <c r="E15" s="41">
        <v>6.19</v>
      </c>
      <c r="F15" s="41">
        <v>6.19</v>
      </c>
      <c r="G15" s="41"/>
      <c r="H15" s="42"/>
      <c r="I15" s="47">
        <v>0</v>
      </c>
      <c r="J15" s="56">
        <v>0</v>
      </c>
      <c r="K15" s="56">
        <v>0</v>
      </c>
      <c r="L15" s="56">
        <v>0</v>
      </c>
      <c r="M15" s="41">
        <v>0</v>
      </c>
      <c r="N15" s="42">
        <v>0</v>
      </c>
      <c r="O15" s="42">
        <v>0</v>
      </c>
      <c r="P15" s="41">
        <v>0</v>
      </c>
      <c r="Q15" s="41">
        <v>0</v>
      </c>
    </row>
    <row r="16" ht="24.95" customHeight="1" spans="1:17">
      <c r="A16" s="38" t="s">
        <v>140</v>
      </c>
      <c r="B16" s="38" t="s">
        <v>125</v>
      </c>
      <c r="C16" s="39" t="s">
        <v>117</v>
      </c>
      <c r="D16" s="40" t="s">
        <v>141</v>
      </c>
      <c r="E16" s="41">
        <v>6.19</v>
      </c>
      <c r="F16" s="41">
        <v>6.19</v>
      </c>
      <c r="G16" s="41"/>
      <c r="H16" s="42"/>
      <c r="I16" s="47">
        <v>0</v>
      </c>
      <c r="J16" s="56">
        <v>0</v>
      </c>
      <c r="K16" s="56">
        <v>0</v>
      </c>
      <c r="L16" s="56">
        <v>0</v>
      </c>
      <c r="M16" s="41">
        <v>0</v>
      </c>
      <c r="N16" s="42">
        <v>0</v>
      </c>
      <c r="O16" s="42">
        <v>0</v>
      </c>
      <c r="P16" s="41">
        <v>0</v>
      </c>
      <c r="Q16" s="41">
        <v>0</v>
      </c>
    </row>
    <row r="17" ht="24.95" customHeight="1" spans="1:17">
      <c r="A17" s="38" t="s">
        <v>142</v>
      </c>
      <c r="B17" s="38"/>
      <c r="C17" s="39"/>
      <c r="D17" s="40" t="s">
        <v>143</v>
      </c>
      <c r="E17" s="41">
        <v>29.86</v>
      </c>
      <c r="F17" s="42">
        <v>29.86</v>
      </c>
      <c r="G17" s="42"/>
      <c r="H17" s="42">
        <v>0</v>
      </c>
      <c r="I17" s="47">
        <v>0</v>
      </c>
      <c r="J17" s="56">
        <v>0</v>
      </c>
      <c r="K17" s="56">
        <v>0</v>
      </c>
      <c r="L17" s="56">
        <v>0</v>
      </c>
      <c r="M17" s="41">
        <v>0</v>
      </c>
      <c r="N17" s="42">
        <v>0</v>
      </c>
      <c r="O17" s="42">
        <v>0</v>
      </c>
      <c r="P17" s="41">
        <v>0</v>
      </c>
      <c r="Q17" s="41">
        <v>0</v>
      </c>
    </row>
    <row r="18" ht="24.95" customHeight="1" spans="1:17">
      <c r="A18" s="38" t="s">
        <v>144</v>
      </c>
      <c r="B18" s="38" t="s">
        <v>119</v>
      </c>
      <c r="C18" s="39"/>
      <c r="D18" s="40" t="s">
        <v>145</v>
      </c>
      <c r="E18" s="41">
        <v>29.86</v>
      </c>
      <c r="F18" s="42">
        <v>29.86</v>
      </c>
      <c r="G18" s="42"/>
      <c r="H18" s="42">
        <v>0</v>
      </c>
      <c r="I18" s="47">
        <v>0</v>
      </c>
      <c r="J18" s="56">
        <v>0</v>
      </c>
      <c r="K18" s="56">
        <v>0</v>
      </c>
      <c r="L18" s="56">
        <v>0</v>
      </c>
      <c r="M18" s="41">
        <v>0</v>
      </c>
      <c r="N18" s="42">
        <v>0</v>
      </c>
      <c r="O18" s="42">
        <v>0</v>
      </c>
      <c r="P18" s="41">
        <v>0</v>
      </c>
      <c r="Q18" s="41">
        <v>0</v>
      </c>
    </row>
    <row r="19" ht="24.95" customHeight="1" spans="1:17">
      <c r="A19" s="38" t="s">
        <v>146</v>
      </c>
      <c r="B19" s="38" t="s">
        <v>147</v>
      </c>
      <c r="C19" s="39" t="s">
        <v>117</v>
      </c>
      <c r="D19" s="40" t="s">
        <v>148</v>
      </c>
      <c r="E19" s="41">
        <v>29.86</v>
      </c>
      <c r="F19" s="42">
        <v>29.86</v>
      </c>
      <c r="G19" s="42"/>
      <c r="H19" s="42">
        <v>0</v>
      </c>
      <c r="I19" s="47">
        <v>0</v>
      </c>
      <c r="J19" s="56">
        <v>0</v>
      </c>
      <c r="K19" s="56">
        <v>0</v>
      </c>
      <c r="L19" s="56">
        <v>0</v>
      </c>
      <c r="M19" s="41">
        <v>0</v>
      </c>
      <c r="N19" s="42">
        <v>0</v>
      </c>
      <c r="O19" s="42">
        <v>0</v>
      </c>
      <c r="P19" s="41">
        <v>0</v>
      </c>
      <c r="Q19" s="41">
        <v>0</v>
      </c>
    </row>
    <row r="20" customHeight="1" spans="1:17">
      <c r="A20" s="19"/>
      <c r="B20" s="19"/>
      <c r="C20" s="19"/>
      <c r="D20" s="19"/>
      <c r="E20" s="19"/>
      <c r="G20" s="19"/>
      <c r="H20" s="19"/>
      <c r="J20" s="19"/>
      <c r="K20" s="19"/>
      <c r="L20" s="19"/>
      <c r="M20" s="19"/>
      <c r="N20" s="19"/>
      <c r="O20" s="19"/>
      <c r="P20" s="19"/>
      <c r="Q20" s="19"/>
    </row>
    <row r="21" customHeight="1" spans="2:17">
      <c r="B21" s="19"/>
      <c r="D21" s="19"/>
      <c r="E21" s="19"/>
      <c r="H21" s="19"/>
      <c r="J21" s="19"/>
      <c r="K21" s="19"/>
      <c r="N21" s="19"/>
      <c r="O21" s="19"/>
      <c r="Q21" s="19"/>
    </row>
    <row r="22" customHeight="1" spans="2:17">
      <c r="B22" s="19"/>
      <c r="F22" s="19"/>
      <c r="Q22" s="19"/>
    </row>
  </sheetData>
  <mergeCells count="15">
    <mergeCell ref="B3:H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gridLines="1"/>
  <pageMargins left="0.75" right="0.75" top="1" bottom="1" header="0.5" footer="0.5"/>
  <pageSetup paperSize="1" orientation="landscape"/>
  <headerFooter alignWithMargins="0">
    <oddHeader>&amp;C&amp;A</oddHeader>
    <oddFooter>&amp;C页(&amp;P)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Q21"/>
  <sheetViews>
    <sheetView showGridLines="0" showZeros="0" workbookViewId="0">
      <selection activeCell="I13" sqref="I13"/>
    </sheetView>
  </sheetViews>
  <sheetFormatPr defaultColWidth="9.16666666666667" defaultRowHeight="12.75" customHeight="1"/>
  <cols>
    <col min="1" max="1" width="11" customWidth="1"/>
    <col min="2" max="3" width="8" customWidth="1"/>
    <col min="4" max="4" width="21.5" customWidth="1"/>
    <col min="5" max="5" width="11.1666666666667" customWidth="1"/>
    <col min="6" max="6" width="9.16666666666667" customWidth="1"/>
    <col min="7" max="7" width="6.33333333333333" customWidth="1"/>
    <col min="8" max="11" width="9.16666666666667" customWidth="1"/>
    <col min="12" max="12" width="5.66666666666667" customWidth="1"/>
    <col min="13" max="13" width="7.5" customWidth="1"/>
    <col min="14" max="14" width="8.66666666666667" customWidth="1"/>
    <col min="15" max="16" width="8.16666666666667" customWidth="1"/>
  </cols>
  <sheetData>
    <row r="1" customHeight="1" spans="1:1">
      <c r="A1" t="s">
        <v>286</v>
      </c>
    </row>
    <row r="2" ht="21" customHeight="1" spans="1:16">
      <c r="A2" s="2" t="s">
        <v>287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Height="1" spans="1:16">
      <c r="A3" t="s">
        <v>5</v>
      </c>
      <c r="B3" s="3"/>
      <c r="C3" s="4"/>
      <c r="D3" s="4"/>
      <c r="E3" s="4"/>
      <c r="F3" s="4"/>
      <c r="G3" s="4"/>
      <c r="P3" t="s">
        <v>7</v>
      </c>
    </row>
    <row r="4" customHeight="1" spans="1:16">
      <c r="A4" s="6" t="s">
        <v>104</v>
      </c>
      <c r="B4" s="20"/>
      <c r="C4" s="20"/>
      <c r="D4" s="21" t="s">
        <v>288</v>
      </c>
      <c r="E4" s="21" t="s">
        <v>88</v>
      </c>
      <c r="F4" s="8" t="s">
        <v>89</v>
      </c>
      <c r="G4" s="8"/>
      <c r="H4" s="9"/>
      <c r="I4" s="10" t="s">
        <v>90</v>
      </c>
      <c r="J4" s="10" t="s">
        <v>289</v>
      </c>
      <c r="K4" s="10" t="s">
        <v>91</v>
      </c>
      <c r="L4" s="9" t="s">
        <v>92</v>
      </c>
      <c r="M4" s="9"/>
      <c r="N4" s="9"/>
      <c r="O4" s="10" t="s">
        <v>93</v>
      </c>
      <c r="P4" s="6" t="s">
        <v>94</v>
      </c>
    </row>
    <row r="5" ht="19.5" customHeight="1" spans="1:16">
      <c r="A5" s="6"/>
      <c r="B5" s="6"/>
      <c r="C5" s="6"/>
      <c r="D5" s="22"/>
      <c r="E5" s="22"/>
      <c r="F5" s="10" t="s">
        <v>95</v>
      </c>
      <c r="G5" s="10" t="s">
        <v>96</v>
      </c>
      <c r="H5" s="10" t="s">
        <v>97</v>
      </c>
      <c r="I5" s="10"/>
      <c r="J5" s="10"/>
      <c r="K5" s="10"/>
      <c r="L5" s="10" t="s">
        <v>95</v>
      </c>
      <c r="M5" s="10" t="s">
        <v>98</v>
      </c>
      <c r="N5" s="10" t="s">
        <v>99</v>
      </c>
      <c r="O5" s="10"/>
      <c r="P5" s="6"/>
    </row>
    <row r="6" ht="30" customHeight="1" spans="1:16">
      <c r="A6" s="23" t="s">
        <v>107</v>
      </c>
      <c r="B6" s="23" t="s">
        <v>108</v>
      </c>
      <c r="C6" s="24" t="s">
        <v>109</v>
      </c>
      <c r="D6" s="11"/>
      <c r="E6" s="25"/>
      <c r="F6" s="12"/>
      <c r="G6" s="12"/>
      <c r="H6" s="12"/>
      <c r="I6" s="12"/>
      <c r="J6" s="12"/>
      <c r="K6" s="12"/>
      <c r="L6" s="12"/>
      <c r="M6" s="12"/>
      <c r="N6" s="12"/>
      <c r="O6" s="12"/>
      <c r="P6" s="11"/>
    </row>
    <row r="7" s="1" customFormat="1" ht="23.1" customHeight="1" spans="1:16">
      <c r="A7" s="26"/>
      <c r="B7" s="26"/>
      <c r="C7" s="14"/>
      <c r="D7" s="27"/>
      <c r="E7" s="28">
        <v>930</v>
      </c>
      <c r="F7" s="28">
        <f>G7+H7</f>
        <v>429</v>
      </c>
      <c r="G7" s="28"/>
      <c r="H7" s="28">
        <v>429</v>
      </c>
      <c r="I7" s="28">
        <v>0</v>
      </c>
      <c r="J7" s="31">
        <v>0</v>
      </c>
      <c r="K7" s="32">
        <v>420</v>
      </c>
      <c r="L7" s="33">
        <v>0</v>
      </c>
      <c r="M7" s="28">
        <v>0</v>
      </c>
      <c r="N7" s="28">
        <v>0</v>
      </c>
      <c r="O7" s="31">
        <v>0</v>
      </c>
      <c r="P7" s="32">
        <v>81</v>
      </c>
    </row>
    <row r="8" ht="23.1" customHeight="1" spans="1:16">
      <c r="A8" s="26" t="s">
        <v>110</v>
      </c>
      <c r="B8" s="26"/>
      <c r="C8" s="14"/>
      <c r="D8" s="27"/>
      <c r="E8" s="28">
        <v>930</v>
      </c>
      <c r="F8" s="28">
        <v>429</v>
      </c>
      <c r="G8" s="28"/>
      <c r="H8" s="28">
        <v>429</v>
      </c>
      <c r="I8" s="28">
        <v>0</v>
      </c>
      <c r="J8" s="31">
        <v>0</v>
      </c>
      <c r="K8" s="32">
        <v>420</v>
      </c>
      <c r="L8" s="33">
        <v>0</v>
      </c>
      <c r="M8" s="28">
        <v>0</v>
      </c>
      <c r="N8" s="28">
        <v>0</v>
      </c>
      <c r="O8" s="31">
        <v>0</v>
      </c>
      <c r="P8" s="32">
        <v>81</v>
      </c>
    </row>
    <row r="9" ht="23.1" customHeight="1" spans="1:17">
      <c r="A9" s="26" t="s">
        <v>112</v>
      </c>
      <c r="B9" s="26" t="s">
        <v>122</v>
      </c>
      <c r="C9" s="14"/>
      <c r="D9" s="27"/>
      <c r="E9" s="28">
        <f>E8-E19</f>
        <v>630</v>
      </c>
      <c r="F9" s="28">
        <f>F8-F19</f>
        <v>429</v>
      </c>
      <c r="G9" s="28">
        <f t="shared" ref="G9:P9" si="0">G8-G17-G19</f>
        <v>0</v>
      </c>
      <c r="H9" s="28">
        <f>429</f>
        <v>429</v>
      </c>
      <c r="I9" s="28">
        <f t="shared" si="0"/>
        <v>0</v>
      </c>
      <c r="J9" s="28">
        <f t="shared" si="0"/>
        <v>0</v>
      </c>
      <c r="K9" s="28">
        <f t="shared" si="0"/>
        <v>120</v>
      </c>
      <c r="L9" s="28">
        <f t="shared" si="0"/>
        <v>0</v>
      </c>
      <c r="M9" s="28">
        <f t="shared" si="0"/>
        <v>0</v>
      </c>
      <c r="N9" s="28">
        <f t="shared" si="0"/>
        <v>0</v>
      </c>
      <c r="O9" s="28">
        <f t="shared" si="0"/>
        <v>0</v>
      </c>
      <c r="P9" s="31">
        <f t="shared" si="0"/>
        <v>81</v>
      </c>
      <c r="Q9" s="19"/>
    </row>
    <row r="10" ht="23.1" customHeight="1" spans="1:16">
      <c r="A10" s="26" t="s">
        <v>115</v>
      </c>
      <c r="B10" s="26" t="s">
        <v>125</v>
      </c>
      <c r="C10" s="14" t="s">
        <v>119</v>
      </c>
      <c r="D10" s="27"/>
      <c r="E10" s="28">
        <v>33</v>
      </c>
      <c r="F10" s="28">
        <v>0</v>
      </c>
      <c r="G10" s="28">
        <v>0</v>
      </c>
      <c r="H10" s="28">
        <v>0</v>
      </c>
      <c r="I10" s="28">
        <v>0</v>
      </c>
      <c r="J10" s="31">
        <v>0</v>
      </c>
      <c r="K10" s="32">
        <v>0</v>
      </c>
      <c r="L10" s="33">
        <v>0</v>
      </c>
      <c r="M10" s="28">
        <v>0</v>
      </c>
      <c r="N10" s="28">
        <v>0</v>
      </c>
      <c r="O10" s="31">
        <v>0</v>
      </c>
      <c r="P10" s="31">
        <v>33</v>
      </c>
    </row>
    <row r="11" ht="23.1" customHeight="1" spans="1:16">
      <c r="A11" s="26" t="s">
        <v>290</v>
      </c>
      <c r="B11" s="26" t="s">
        <v>291</v>
      </c>
      <c r="C11" s="14" t="s">
        <v>147</v>
      </c>
      <c r="D11" s="27" t="s">
        <v>292</v>
      </c>
      <c r="E11" s="28">
        <v>30</v>
      </c>
      <c r="F11" s="28">
        <v>0</v>
      </c>
      <c r="G11" s="28">
        <v>0</v>
      </c>
      <c r="H11" s="28">
        <v>0</v>
      </c>
      <c r="I11" s="28">
        <v>0</v>
      </c>
      <c r="J11" s="31">
        <v>0</v>
      </c>
      <c r="K11" s="32">
        <v>0</v>
      </c>
      <c r="L11" s="33">
        <v>0</v>
      </c>
      <c r="M11" s="28">
        <v>0</v>
      </c>
      <c r="N11" s="28">
        <v>0</v>
      </c>
      <c r="O11" s="31">
        <v>0</v>
      </c>
      <c r="P11" s="31">
        <v>30</v>
      </c>
    </row>
    <row r="12" ht="23.1" customHeight="1" spans="1:16">
      <c r="A12" s="26" t="s">
        <v>290</v>
      </c>
      <c r="B12" s="26" t="s">
        <v>291</v>
      </c>
      <c r="C12" s="14" t="s">
        <v>147</v>
      </c>
      <c r="D12" s="27" t="s">
        <v>293</v>
      </c>
      <c r="E12" s="28">
        <v>3</v>
      </c>
      <c r="F12" s="28">
        <v>0</v>
      </c>
      <c r="G12" s="28">
        <v>0</v>
      </c>
      <c r="H12" s="28">
        <v>0</v>
      </c>
      <c r="I12" s="28">
        <v>0</v>
      </c>
      <c r="J12" s="31">
        <v>0</v>
      </c>
      <c r="K12" s="32">
        <v>0</v>
      </c>
      <c r="L12" s="33">
        <v>0</v>
      </c>
      <c r="M12" s="28">
        <v>0</v>
      </c>
      <c r="N12" s="28">
        <v>0</v>
      </c>
      <c r="O12" s="31">
        <v>0</v>
      </c>
      <c r="P12" s="32">
        <v>3</v>
      </c>
    </row>
    <row r="13" ht="23.1" customHeight="1" spans="1:16">
      <c r="A13" s="26" t="s">
        <v>115</v>
      </c>
      <c r="B13" s="26" t="s">
        <v>125</v>
      </c>
      <c r="C13" s="14" t="s">
        <v>127</v>
      </c>
      <c r="D13" s="27"/>
      <c r="E13" s="28">
        <f>F13+K13+P13</f>
        <v>404</v>
      </c>
      <c r="F13" s="28">
        <v>236</v>
      </c>
      <c r="G13" s="28"/>
      <c r="H13" s="28">
        <v>236</v>
      </c>
      <c r="I13" s="28">
        <v>0</v>
      </c>
      <c r="J13" s="31">
        <v>0</v>
      </c>
      <c r="K13" s="32">
        <v>120</v>
      </c>
      <c r="L13" s="33">
        <v>0</v>
      </c>
      <c r="M13" s="28">
        <v>0</v>
      </c>
      <c r="N13" s="28">
        <v>0</v>
      </c>
      <c r="O13" s="31">
        <v>0</v>
      </c>
      <c r="P13" s="32">
        <v>48</v>
      </c>
    </row>
    <row r="14" ht="23.1" customHeight="1" spans="1:16">
      <c r="A14" s="26" t="s">
        <v>290</v>
      </c>
      <c r="B14" s="26" t="s">
        <v>291</v>
      </c>
      <c r="C14" s="14" t="s">
        <v>294</v>
      </c>
      <c r="D14" s="27" t="s">
        <v>295</v>
      </c>
      <c r="E14" s="28">
        <f>F14+K14+P14</f>
        <v>404</v>
      </c>
      <c r="F14" s="28">
        <v>236</v>
      </c>
      <c r="G14" s="28"/>
      <c r="H14" s="28">
        <v>236</v>
      </c>
      <c r="I14" s="28">
        <v>0</v>
      </c>
      <c r="J14" s="31">
        <v>0</v>
      </c>
      <c r="K14" s="32">
        <v>120</v>
      </c>
      <c r="L14" s="33">
        <v>0</v>
      </c>
      <c r="M14" s="28">
        <v>0</v>
      </c>
      <c r="N14" s="28">
        <v>0</v>
      </c>
      <c r="O14" s="31">
        <v>0</v>
      </c>
      <c r="P14" s="32">
        <v>48</v>
      </c>
    </row>
    <row r="15" ht="23.1" customHeight="1" spans="1:16">
      <c r="A15" s="26" t="s">
        <v>110</v>
      </c>
      <c r="B15" s="26" t="s">
        <v>122</v>
      </c>
      <c r="C15" s="14" t="s">
        <v>129</v>
      </c>
      <c r="D15" s="27"/>
      <c r="E15" s="28">
        <v>5</v>
      </c>
      <c r="F15" s="28">
        <v>5</v>
      </c>
      <c r="G15" s="28"/>
      <c r="H15" s="28">
        <v>5</v>
      </c>
      <c r="I15" s="28"/>
      <c r="J15" s="31"/>
      <c r="K15" s="32"/>
      <c r="L15" s="33"/>
      <c r="M15" s="28"/>
      <c r="N15" s="28"/>
      <c r="O15" s="31"/>
      <c r="P15" s="32"/>
    </row>
    <row r="16" ht="23.1" customHeight="1" spans="1:16">
      <c r="A16" s="29" t="s">
        <v>110</v>
      </c>
      <c r="B16" s="29" t="s">
        <v>122</v>
      </c>
      <c r="C16" s="30" t="s">
        <v>129</v>
      </c>
      <c r="D16" s="27" t="s">
        <v>296</v>
      </c>
      <c r="E16" s="28">
        <v>5</v>
      </c>
      <c r="F16" s="28">
        <v>5</v>
      </c>
      <c r="G16" s="28"/>
      <c r="H16" s="28">
        <v>5</v>
      </c>
      <c r="I16" s="28"/>
      <c r="J16" s="31"/>
      <c r="K16" s="32"/>
      <c r="L16" s="33"/>
      <c r="M16" s="28"/>
      <c r="N16" s="28"/>
      <c r="O16" s="31"/>
      <c r="P16" s="32"/>
    </row>
    <row r="17" ht="21" customHeight="1" spans="1:16">
      <c r="A17" s="26" t="s">
        <v>115</v>
      </c>
      <c r="B17" s="26" t="s">
        <v>125</v>
      </c>
      <c r="C17" s="14" t="s">
        <v>131</v>
      </c>
      <c r="D17" s="27"/>
      <c r="E17" s="28">
        <v>188</v>
      </c>
      <c r="F17" s="28">
        <v>188</v>
      </c>
      <c r="G17" s="28">
        <v>0</v>
      </c>
      <c r="H17" s="28">
        <v>188</v>
      </c>
      <c r="I17" s="28">
        <v>0</v>
      </c>
      <c r="J17" s="31">
        <v>0</v>
      </c>
      <c r="K17" s="32">
        <v>0</v>
      </c>
      <c r="L17" s="33">
        <v>0</v>
      </c>
      <c r="M17" s="28">
        <v>0</v>
      </c>
      <c r="N17" s="28">
        <v>0</v>
      </c>
      <c r="O17" s="31">
        <v>0</v>
      </c>
      <c r="P17" s="32">
        <v>0</v>
      </c>
    </row>
    <row r="18" ht="21" customHeight="1" spans="1:17">
      <c r="A18" s="26" t="s">
        <v>290</v>
      </c>
      <c r="B18" s="26" t="s">
        <v>291</v>
      </c>
      <c r="C18" s="14" t="s">
        <v>134</v>
      </c>
      <c r="D18" s="27" t="s">
        <v>297</v>
      </c>
      <c r="E18" s="28">
        <v>188</v>
      </c>
      <c r="F18" s="28">
        <v>188</v>
      </c>
      <c r="G18" s="28">
        <v>0</v>
      </c>
      <c r="H18" s="28">
        <v>188</v>
      </c>
      <c r="I18" s="28">
        <v>0</v>
      </c>
      <c r="J18" s="31">
        <v>0</v>
      </c>
      <c r="K18" s="32">
        <v>0</v>
      </c>
      <c r="L18" s="33">
        <v>0</v>
      </c>
      <c r="M18" s="28">
        <v>0</v>
      </c>
      <c r="N18" s="28">
        <v>0</v>
      </c>
      <c r="O18" s="31">
        <v>0</v>
      </c>
      <c r="P18" s="32">
        <v>0</v>
      </c>
      <c r="Q18" s="19"/>
    </row>
    <row r="19" ht="21" customHeight="1" spans="1:16">
      <c r="A19" s="26" t="s">
        <v>112</v>
      </c>
      <c r="B19" s="26" t="s">
        <v>131</v>
      </c>
      <c r="C19" s="14"/>
      <c r="D19" s="27"/>
      <c r="E19" s="28">
        <v>300</v>
      </c>
      <c r="F19" s="28">
        <v>0</v>
      </c>
      <c r="G19" s="28">
        <v>0</v>
      </c>
      <c r="H19" s="28">
        <v>0</v>
      </c>
      <c r="I19" s="28">
        <v>0</v>
      </c>
      <c r="J19" s="31">
        <v>0</v>
      </c>
      <c r="K19" s="28">
        <v>300</v>
      </c>
      <c r="L19" s="31">
        <v>0</v>
      </c>
      <c r="M19" s="28">
        <v>0</v>
      </c>
      <c r="N19" s="28">
        <v>0</v>
      </c>
      <c r="O19" s="31">
        <v>0</v>
      </c>
      <c r="P19" s="32">
        <v>0</v>
      </c>
    </row>
    <row r="20" ht="21" customHeight="1" spans="1:16">
      <c r="A20" s="26" t="s">
        <v>115</v>
      </c>
      <c r="B20" s="26" t="s">
        <v>134</v>
      </c>
      <c r="C20" s="14" t="s">
        <v>117</v>
      </c>
      <c r="D20" s="27"/>
      <c r="E20" s="28">
        <v>300</v>
      </c>
      <c r="F20" s="28">
        <v>0</v>
      </c>
      <c r="G20" s="28">
        <v>0</v>
      </c>
      <c r="H20" s="28">
        <v>0</v>
      </c>
      <c r="I20" s="28">
        <v>0</v>
      </c>
      <c r="J20" s="31">
        <v>0</v>
      </c>
      <c r="K20" s="28">
        <v>300</v>
      </c>
      <c r="L20" s="31">
        <v>0</v>
      </c>
      <c r="M20" s="28">
        <v>0</v>
      </c>
      <c r="N20" s="28">
        <v>0</v>
      </c>
      <c r="O20" s="31">
        <v>0</v>
      </c>
      <c r="P20" s="32">
        <v>0</v>
      </c>
    </row>
    <row r="21" ht="21" customHeight="1" spans="1:16">
      <c r="A21" s="26" t="s">
        <v>290</v>
      </c>
      <c r="B21" s="26" t="s">
        <v>298</v>
      </c>
      <c r="C21" s="14" t="s">
        <v>299</v>
      </c>
      <c r="D21" s="27" t="s">
        <v>300</v>
      </c>
      <c r="E21" s="28">
        <v>300</v>
      </c>
      <c r="F21" s="28">
        <v>0</v>
      </c>
      <c r="G21" s="28">
        <v>0</v>
      </c>
      <c r="H21" s="28">
        <v>0</v>
      </c>
      <c r="I21" s="28">
        <v>0</v>
      </c>
      <c r="J21" s="31">
        <v>0</v>
      </c>
      <c r="K21" s="28">
        <v>300</v>
      </c>
      <c r="L21" s="31">
        <v>0</v>
      </c>
      <c r="M21" s="28">
        <v>0</v>
      </c>
      <c r="N21" s="28">
        <v>0</v>
      </c>
      <c r="O21" s="31">
        <v>0</v>
      </c>
      <c r="P21" s="32">
        <v>0</v>
      </c>
    </row>
  </sheetData>
  <mergeCells count="15">
    <mergeCell ref="B3:G3"/>
    <mergeCell ref="D4:D6"/>
    <mergeCell ref="E4:E6"/>
    <mergeCell ref="F5:F6"/>
    <mergeCell ref="G5:G6"/>
    <mergeCell ref="H5:H6"/>
    <mergeCell ref="I4:I6"/>
    <mergeCell ref="J4:J6"/>
    <mergeCell ref="K4:K6"/>
    <mergeCell ref="L5:L6"/>
    <mergeCell ref="M5:M6"/>
    <mergeCell ref="N5:N6"/>
    <mergeCell ref="O4:O6"/>
    <mergeCell ref="P4:P6"/>
    <mergeCell ref="A4:C5"/>
  </mergeCells>
  <printOptions gridLines="1"/>
  <pageMargins left="0.75" right="0.75" top="1" bottom="1" header="0.5" footer="0.5"/>
  <pageSetup paperSize="1" orientation="landscape"/>
  <headerFooter alignWithMargins="0">
    <oddHeader>&amp;C&amp;A</oddHeader>
    <oddFooter>&amp;C页(&amp;P)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/>
  <dimension ref="A1:G11"/>
  <sheetViews>
    <sheetView showGridLines="0" showZeros="0" workbookViewId="0">
      <selection activeCell="E9" sqref="E9"/>
    </sheetView>
  </sheetViews>
  <sheetFormatPr defaultColWidth="9.16666666666667" defaultRowHeight="12.75" customHeight="1" outlineLevelCol="6"/>
  <cols>
    <col min="1" max="1" width="13" customWidth="1"/>
    <col min="2" max="7" width="19.3333333333333" customWidth="1"/>
  </cols>
  <sheetData>
    <row r="1" customHeight="1" spans="1:1">
      <c r="A1" t="s">
        <v>301</v>
      </c>
    </row>
    <row r="2" ht="36.75" customHeight="1" spans="1:7">
      <c r="A2" s="2" t="s">
        <v>302</v>
      </c>
      <c r="B2" s="2"/>
      <c r="C2" s="2"/>
      <c r="D2" s="2"/>
      <c r="E2" s="2"/>
      <c r="F2" s="2"/>
      <c r="G2" s="2"/>
    </row>
    <row r="3" customHeight="1" spans="1:7">
      <c r="A3" t="s">
        <v>6</v>
      </c>
      <c r="B3" s="3"/>
      <c r="C3" s="4"/>
      <c r="D3" s="4"/>
      <c r="E3" s="4"/>
      <c r="G3" s="5" t="s">
        <v>151</v>
      </c>
    </row>
    <row r="4" ht="15.75" customHeight="1" spans="1:7">
      <c r="A4" s="6" t="s">
        <v>87</v>
      </c>
      <c r="B4" s="7" t="s">
        <v>303</v>
      </c>
      <c r="C4" s="8"/>
      <c r="D4" s="8"/>
      <c r="E4" s="8"/>
      <c r="F4" s="9"/>
      <c r="G4" s="9"/>
    </row>
    <row r="5" customHeight="1" spans="1:7">
      <c r="A5" s="6"/>
      <c r="B5" s="6" t="s">
        <v>95</v>
      </c>
      <c r="C5" s="10" t="s">
        <v>216</v>
      </c>
      <c r="D5" s="10" t="s">
        <v>304</v>
      </c>
      <c r="E5" s="9" t="s">
        <v>305</v>
      </c>
      <c r="F5" s="9"/>
      <c r="G5" s="10" t="s">
        <v>211</v>
      </c>
    </row>
    <row r="6" ht="33.75" customHeight="1" spans="1:7">
      <c r="A6" s="11"/>
      <c r="B6" s="11"/>
      <c r="C6" s="12"/>
      <c r="D6" s="12"/>
      <c r="E6" s="13" t="s">
        <v>306</v>
      </c>
      <c r="F6" s="13" t="s">
        <v>220</v>
      </c>
      <c r="G6" s="10"/>
    </row>
    <row r="7" s="1" customFormat="1" ht="21.95" customHeight="1" spans="1:7">
      <c r="A7" s="14" t="s">
        <v>100</v>
      </c>
      <c r="B7" s="15">
        <v>5</v>
      </c>
      <c r="C7" s="16">
        <v>5</v>
      </c>
      <c r="D7" s="17">
        <v>0</v>
      </c>
      <c r="E7" s="18">
        <v>0</v>
      </c>
      <c r="F7" s="16">
        <v>0</v>
      </c>
      <c r="G7" s="18">
        <v>0</v>
      </c>
    </row>
    <row r="8" ht="21.95" customHeight="1" spans="1:7">
      <c r="A8" s="14"/>
      <c r="B8" s="15">
        <v>5</v>
      </c>
      <c r="C8" s="16">
        <v>5</v>
      </c>
      <c r="D8" s="17">
        <v>0</v>
      </c>
      <c r="E8" s="18">
        <v>0</v>
      </c>
      <c r="F8" s="16">
        <v>0</v>
      </c>
      <c r="G8" s="18">
        <v>0</v>
      </c>
    </row>
    <row r="9" ht="21.95" customHeight="1" spans="1:7">
      <c r="A9" s="14" t="s">
        <v>101</v>
      </c>
      <c r="B9" s="15">
        <v>5</v>
      </c>
      <c r="C9" s="16">
        <v>5</v>
      </c>
      <c r="D9" s="17">
        <v>0</v>
      </c>
      <c r="E9" s="18">
        <v>0</v>
      </c>
      <c r="F9" s="16">
        <v>0</v>
      </c>
      <c r="G9" s="18">
        <v>0</v>
      </c>
    </row>
    <row r="10" customHeight="1" spans="1:1">
      <c r="A10" s="19"/>
    </row>
    <row r="11" customHeight="1" spans="2:3">
      <c r="B11" s="19"/>
      <c r="C11" s="19"/>
    </row>
  </sheetData>
  <mergeCells count="6">
    <mergeCell ref="B3:E3"/>
    <mergeCell ref="A4:A6"/>
    <mergeCell ref="B5:B6"/>
    <mergeCell ref="C5:C6"/>
    <mergeCell ref="D5:D6"/>
    <mergeCell ref="G5:G6"/>
  </mergeCells>
  <printOptions gridLines="1"/>
  <pageMargins left="0.75" right="0.75" top="1" bottom="1" header="0.5" footer="0.5"/>
  <pageSetup paperSize="1" orientation="landscape"/>
  <headerFooter alignWithMargins="0">
    <oddHeader>&amp;C&amp;A</oddHeader>
    <oddFooter>&amp;C页(&amp;P)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18"/>
  <sheetViews>
    <sheetView showGridLines="0" showZeros="0" workbookViewId="0">
      <selection activeCell="J13" sqref="J13"/>
    </sheetView>
  </sheetViews>
  <sheetFormatPr defaultColWidth="9.16666666666667" defaultRowHeight="12.75" customHeight="1"/>
  <cols>
    <col min="1" max="1" width="17.8333333333333" customWidth="1"/>
    <col min="2" max="18" width="11.6666666666667" customWidth="1"/>
  </cols>
  <sheetData>
    <row r="1" customHeight="1" spans="1:1">
      <c r="A1" t="s">
        <v>85</v>
      </c>
    </row>
    <row r="2" ht="22.5" customHeight="1" spans="1:12">
      <c r="A2" s="2" t="s">
        <v>86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Height="1" spans="1:12">
      <c r="A3" t="s">
        <v>5</v>
      </c>
      <c r="B3" s="3"/>
      <c r="C3" s="4"/>
      <c r="D3" s="4"/>
      <c r="E3" s="4"/>
      <c r="F3" s="4"/>
      <c r="L3" s="5" t="s">
        <v>7</v>
      </c>
    </row>
    <row r="4" ht="17.25" customHeight="1" spans="1:12">
      <c r="A4" s="6" t="s">
        <v>87</v>
      </c>
      <c r="B4" s="20" t="s">
        <v>88</v>
      </c>
      <c r="C4" s="8" t="s">
        <v>89</v>
      </c>
      <c r="D4" s="8"/>
      <c r="E4" s="8"/>
      <c r="F4" s="36" t="s">
        <v>90</v>
      </c>
      <c r="G4" s="10" t="s">
        <v>91</v>
      </c>
      <c r="H4" s="9" t="s">
        <v>92</v>
      </c>
      <c r="I4" s="9"/>
      <c r="J4" s="9"/>
      <c r="K4" s="10" t="s">
        <v>93</v>
      </c>
      <c r="L4" s="10" t="s">
        <v>94</v>
      </c>
    </row>
    <row r="5" ht="39.75" customHeight="1" spans="1:12">
      <c r="A5" s="11"/>
      <c r="B5" s="11"/>
      <c r="C5" s="13" t="s">
        <v>95</v>
      </c>
      <c r="D5" s="13" t="s">
        <v>96</v>
      </c>
      <c r="E5" s="13" t="s">
        <v>97</v>
      </c>
      <c r="F5" s="12"/>
      <c r="G5" s="12"/>
      <c r="H5" s="11" t="s">
        <v>95</v>
      </c>
      <c r="I5" s="13" t="s">
        <v>98</v>
      </c>
      <c r="J5" s="13" t="s">
        <v>99</v>
      </c>
      <c r="K5" s="12"/>
      <c r="L5" s="12"/>
    </row>
    <row r="6" s="1" customFormat="1" ht="21" customHeight="1" spans="1:12">
      <c r="A6" s="73" t="s">
        <v>100</v>
      </c>
      <c r="B6" s="56">
        <f>C6+F6+G6+H6+K6+L6</f>
        <v>1219.31</v>
      </c>
      <c r="C6" s="56">
        <f>D6+E6</f>
        <v>718.31</v>
      </c>
      <c r="D6" s="56">
        <f>'1.部门收支总表'!B7</f>
        <v>202.21</v>
      </c>
      <c r="E6" s="56">
        <f>'1.部门收支总表'!B8</f>
        <v>516.1</v>
      </c>
      <c r="F6" s="56">
        <v>0</v>
      </c>
      <c r="G6" s="56">
        <f>'1.部门收支总表'!B20</f>
        <v>420</v>
      </c>
      <c r="H6" s="56">
        <v>0</v>
      </c>
      <c r="I6" s="56">
        <v>0</v>
      </c>
      <c r="J6" s="41">
        <v>0</v>
      </c>
      <c r="K6" s="47">
        <v>0</v>
      </c>
      <c r="L6" s="41">
        <f>'1.部门收支总表'!B26</f>
        <v>81</v>
      </c>
    </row>
    <row r="7" ht="21" customHeight="1" spans="1:12">
      <c r="A7" s="73"/>
      <c r="B7" s="56"/>
      <c r="C7" s="56"/>
      <c r="D7" s="56"/>
      <c r="E7" s="56"/>
      <c r="F7" s="56">
        <v>0</v>
      </c>
      <c r="G7" s="56">
        <v>0</v>
      </c>
      <c r="H7" s="56">
        <v>0</v>
      </c>
      <c r="I7" s="56">
        <v>0</v>
      </c>
      <c r="J7" s="41">
        <v>0</v>
      </c>
      <c r="K7" s="47">
        <v>0</v>
      </c>
      <c r="L7" s="41">
        <v>0</v>
      </c>
    </row>
    <row r="8" ht="21" customHeight="1" spans="1:12">
      <c r="A8" s="119" t="s">
        <v>101</v>
      </c>
      <c r="B8" s="56">
        <v>1219.31</v>
      </c>
      <c r="C8" s="56">
        <v>718.31</v>
      </c>
      <c r="D8" s="56">
        <v>202.21</v>
      </c>
      <c r="E8" s="56">
        <v>516.1</v>
      </c>
      <c r="F8" s="56">
        <v>0</v>
      </c>
      <c r="G8" s="56">
        <v>420</v>
      </c>
      <c r="H8" s="56">
        <v>0</v>
      </c>
      <c r="I8" s="56">
        <v>0</v>
      </c>
      <c r="J8" s="41">
        <v>0</v>
      </c>
      <c r="K8" s="47">
        <v>0</v>
      </c>
      <c r="L8" s="41">
        <v>81</v>
      </c>
    </row>
    <row r="9" customHeight="1" spans="1:1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customHeight="1" spans="2:12">
      <c r="B10" s="19"/>
      <c r="C10" s="19"/>
      <c r="D10" s="19"/>
      <c r="E10" s="19"/>
      <c r="F10" s="19"/>
      <c r="G10" s="19"/>
      <c r="H10" s="19"/>
      <c r="I10" s="19"/>
      <c r="J10" s="19"/>
      <c r="L10" s="19"/>
    </row>
    <row r="11" customHeight="1" spans="2:6">
      <c r="B11" s="19"/>
      <c r="C11" s="19"/>
      <c r="D11" s="19"/>
      <c r="E11" s="19"/>
      <c r="F11" s="19"/>
    </row>
    <row r="12" ht="21" customHeight="1" spans="3:6">
      <c r="C12" s="19"/>
      <c r="D12" s="19"/>
      <c r="E12" s="120"/>
      <c r="F12" s="19"/>
    </row>
    <row r="13" ht="21" customHeight="1" spans="4:5">
      <c r="D13" s="19"/>
      <c r="E13" s="19"/>
    </row>
    <row r="14" ht="21" customHeight="1" spans="3:6">
      <c r="C14" s="19"/>
      <c r="E14" s="19"/>
      <c r="F14" s="19"/>
    </row>
    <row r="15" ht="21" customHeight="1" spans="5:6">
      <c r="E15" s="19"/>
      <c r="F15" s="19"/>
    </row>
    <row r="16" ht="21" customHeight="1" spans="5:6">
      <c r="E16" s="19"/>
      <c r="F16" s="19"/>
    </row>
    <row r="17" ht="21" customHeight="1" spans="6:6">
      <c r="F17" s="19"/>
    </row>
    <row r="18" ht="21" customHeight="1" spans="6:6">
      <c r="F18" s="19"/>
    </row>
  </sheetData>
  <mergeCells count="7">
    <mergeCell ref="B3:F3"/>
    <mergeCell ref="A4:A5"/>
    <mergeCell ref="B4:B5"/>
    <mergeCell ref="F4:F5"/>
    <mergeCell ref="G4:G5"/>
    <mergeCell ref="K4:K5"/>
    <mergeCell ref="L4:L5"/>
  </mergeCells>
  <printOptions gridLines="1"/>
  <pageMargins left="0.75" right="0.75" top="1" bottom="1" header="0.5" footer="0.5"/>
  <pageSetup paperSize="1" orientation="landscape"/>
  <headerFooter alignWithMargins="0">
    <oddHeader>&amp;C&amp;A</oddHeader>
    <oddFooter>&amp;C页(&amp;P)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P28"/>
  <sheetViews>
    <sheetView showGridLines="0" showZeros="0" workbookViewId="0">
      <selection activeCell="G8" sqref="G8:G14"/>
    </sheetView>
  </sheetViews>
  <sheetFormatPr defaultColWidth="9.16666666666667" defaultRowHeight="12.75" customHeight="1"/>
  <cols>
    <col min="1" max="1" width="7.33333333333333" customWidth="1"/>
    <col min="2" max="3" width="6.16666666666667" customWidth="1"/>
    <col min="4" max="4" width="27" customWidth="1"/>
    <col min="5" max="13" width="9.16666666666667" customWidth="1"/>
    <col min="14" max="15" width="10.5" customWidth="1"/>
  </cols>
  <sheetData>
    <row r="1" customHeight="1" spans="1:1">
      <c r="A1" t="s">
        <v>102</v>
      </c>
    </row>
    <row r="2" ht="21" customHeight="1" spans="1:15">
      <c r="A2" s="2" t="s">
        <v>103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Height="1" spans="1:15">
      <c r="A3" t="s">
        <v>5</v>
      </c>
      <c r="B3" s="3"/>
      <c r="C3" s="4"/>
      <c r="D3" s="4"/>
      <c r="E3" s="4"/>
      <c r="F3" s="4"/>
      <c r="G3" s="4"/>
      <c r="O3" t="s">
        <v>7</v>
      </c>
    </row>
    <row r="4" ht="18.75" customHeight="1" spans="1:15">
      <c r="A4" s="34" t="s">
        <v>104</v>
      </c>
      <c r="B4" s="35"/>
      <c r="C4" s="35"/>
      <c r="D4" s="7"/>
      <c r="E4" s="20" t="s">
        <v>88</v>
      </c>
      <c r="F4" s="35" t="s">
        <v>89</v>
      </c>
      <c r="G4" s="8"/>
      <c r="H4" s="9"/>
      <c r="I4" s="10" t="s">
        <v>90</v>
      </c>
      <c r="J4" s="10" t="s">
        <v>91</v>
      </c>
      <c r="K4" s="34" t="s">
        <v>92</v>
      </c>
      <c r="L4" s="9"/>
      <c r="M4" s="9"/>
      <c r="N4" s="10" t="s">
        <v>93</v>
      </c>
      <c r="O4" s="6" t="s">
        <v>94</v>
      </c>
    </row>
    <row r="5" ht="19.5" customHeight="1" spans="1:15">
      <c r="A5" s="9" t="s">
        <v>105</v>
      </c>
      <c r="B5" s="9"/>
      <c r="C5" s="9"/>
      <c r="D5" s="6" t="s">
        <v>106</v>
      </c>
      <c r="E5" s="6"/>
      <c r="F5" s="10" t="s">
        <v>95</v>
      </c>
      <c r="G5" s="10" t="s">
        <v>96</v>
      </c>
      <c r="H5" s="10" t="s">
        <v>97</v>
      </c>
      <c r="I5" s="10"/>
      <c r="J5" s="10"/>
      <c r="K5" s="10" t="s">
        <v>95</v>
      </c>
      <c r="L5" s="10" t="s">
        <v>98</v>
      </c>
      <c r="M5" s="10" t="s">
        <v>99</v>
      </c>
      <c r="N5" s="10"/>
      <c r="O5" s="6"/>
    </row>
    <row r="6" ht="36" customHeight="1" spans="1:15">
      <c r="A6" s="60" t="s">
        <v>107</v>
      </c>
      <c r="B6" s="60" t="s">
        <v>108</v>
      </c>
      <c r="C6" s="60" t="s">
        <v>109</v>
      </c>
      <c r="D6" s="11"/>
      <c r="E6" s="11"/>
      <c r="F6" s="12"/>
      <c r="G6" s="12"/>
      <c r="H6" s="12"/>
      <c r="I6" s="12"/>
      <c r="J6" s="12"/>
      <c r="K6" s="12"/>
      <c r="L6" s="12"/>
      <c r="M6" s="12"/>
      <c r="N6" s="12"/>
      <c r="O6" s="11"/>
    </row>
    <row r="7" s="1" customFormat="1" ht="24" customHeight="1" spans="1:15">
      <c r="A7" s="44"/>
      <c r="B7" s="44"/>
      <c r="C7" s="45"/>
      <c r="D7" s="46" t="s">
        <v>100</v>
      </c>
      <c r="E7" s="42">
        <f>F7+J7+O7</f>
        <v>1219.31</v>
      </c>
      <c r="F7" s="47">
        <f>G7+H7</f>
        <v>718.31</v>
      </c>
      <c r="G7" s="41">
        <v>202.21</v>
      </c>
      <c r="H7" s="42">
        <v>516.1</v>
      </c>
      <c r="I7" s="47">
        <v>0</v>
      </c>
      <c r="J7" s="56">
        <v>420</v>
      </c>
      <c r="K7" s="56">
        <v>0</v>
      </c>
      <c r="L7" s="56">
        <v>0</v>
      </c>
      <c r="M7" s="41">
        <v>0</v>
      </c>
      <c r="N7" s="42">
        <v>0</v>
      </c>
      <c r="O7" s="42">
        <v>81</v>
      </c>
    </row>
    <row r="8" ht="24" customHeight="1" spans="1:15">
      <c r="A8" s="44" t="s">
        <v>110</v>
      </c>
      <c r="B8" s="44"/>
      <c r="C8" s="45"/>
      <c r="D8" s="46" t="s">
        <v>111</v>
      </c>
      <c r="E8" s="42">
        <v>1180.26</v>
      </c>
      <c r="F8" s="41">
        <f>718.31-F21-F24</f>
        <v>682.26</v>
      </c>
      <c r="G8" s="41">
        <f>202.21-G21-G24</f>
        <v>166.16</v>
      </c>
      <c r="H8" s="41">
        <v>516.1</v>
      </c>
      <c r="I8" s="47">
        <v>0</v>
      </c>
      <c r="J8" s="56">
        <v>420</v>
      </c>
      <c r="K8" s="56">
        <v>0</v>
      </c>
      <c r="L8" s="56">
        <v>0</v>
      </c>
      <c r="M8" s="41">
        <v>0</v>
      </c>
      <c r="N8" s="42">
        <v>0</v>
      </c>
      <c r="O8" s="42">
        <v>81</v>
      </c>
    </row>
    <row r="9" ht="24" customHeight="1" spans="1:15">
      <c r="A9" s="44" t="s">
        <v>112</v>
      </c>
      <c r="B9" s="44" t="s">
        <v>113</v>
      </c>
      <c r="C9" s="45"/>
      <c r="D9" s="46" t="s">
        <v>114</v>
      </c>
      <c r="E9" s="42">
        <v>32.36</v>
      </c>
      <c r="F9" s="42">
        <v>32.36</v>
      </c>
      <c r="G9" s="42">
        <v>32.36</v>
      </c>
      <c r="H9" s="42"/>
      <c r="I9" s="47">
        <v>0</v>
      </c>
      <c r="J9" s="56">
        <v>0</v>
      </c>
      <c r="K9" s="56">
        <v>0</v>
      </c>
      <c r="L9" s="56">
        <v>0</v>
      </c>
      <c r="M9" s="41">
        <v>0</v>
      </c>
      <c r="N9" s="42">
        <v>0</v>
      </c>
      <c r="O9" s="42">
        <v>0</v>
      </c>
    </row>
    <row r="10" ht="24" customHeight="1" spans="1:15">
      <c r="A10" s="44" t="s">
        <v>115</v>
      </c>
      <c r="B10" s="44" t="s">
        <v>116</v>
      </c>
      <c r="C10" s="45" t="s">
        <v>117</v>
      </c>
      <c r="D10" s="46" t="s">
        <v>118</v>
      </c>
      <c r="E10" s="42">
        <v>4.34</v>
      </c>
      <c r="F10" s="42">
        <v>4.34</v>
      </c>
      <c r="G10" s="42">
        <v>4.34</v>
      </c>
      <c r="H10" s="42"/>
      <c r="I10" s="47">
        <v>0</v>
      </c>
      <c r="J10" s="56">
        <v>0</v>
      </c>
      <c r="K10" s="56">
        <v>0</v>
      </c>
      <c r="L10" s="56">
        <v>0</v>
      </c>
      <c r="M10" s="41">
        <v>0</v>
      </c>
      <c r="N10" s="42">
        <v>0</v>
      </c>
      <c r="O10" s="42">
        <v>0</v>
      </c>
    </row>
    <row r="11" ht="24" customHeight="1" spans="1:15">
      <c r="A11" s="30" t="s">
        <v>110</v>
      </c>
      <c r="B11" s="30" t="s">
        <v>113</v>
      </c>
      <c r="C11" s="30" t="s">
        <v>119</v>
      </c>
      <c r="D11" s="48" t="s">
        <v>120</v>
      </c>
      <c r="E11" s="49">
        <v>15.1</v>
      </c>
      <c r="F11" s="49">
        <v>15.1</v>
      </c>
      <c r="G11" s="49">
        <v>15.1</v>
      </c>
      <c r="H11" s="49">
        <v>0</v>
      </c>
      <c r="I11" s="16">
        <v>0</v>
      </c>
      <c r="J11" s="17">
        <v>0</v>
      </c>
      <c r="K11" s="17">
        <v>0</v>
      </c>
      <c r="L11" s="17">
        <v>0</v>
      </c>
      <c r="M11" s="18">
        <v>0</v>
      </c>
      <c r="N11" s="49">
        <v>0</v>
      </c>
      <c r="O11" s="49">
        <v>0</v>
      </c>
    </row>
    <row r="12" ht="24" customHeight="1" spans="1:15">
      <c r="A12" s="44" t="s">
        <v>115</v>
      </c>
      <c r="B12" s="44" t="s">
        <v>116</v>
      </c>
      <c r="C12" s="45" t="s">
        <v>113</v>
      </c>
      <c r="D12" s="46" t="s">
        <v>121</v>
      </c>
      <c r="E12" s="42">
        <v>12.92</v>
      </c>
      <c r="F12" s="42">
        <v>12.92</v>
      </c>
      <c r="G12" s="42">
        <v>12.92</v>
      </c>
      <c r="H12" s="42"/>
      <c r="I12" s="47">
        <v>0</v>
      </c>
      <c r="J12" s="56">
        <v>0</v>
      </c>
      <c r="K12" s="56">
        <v>0</v>
      </c>
      <c r="L12" s="56">
        <v>0</v>
      </c>
      <c r="M12" s="41">
        <v>0</v>
      </c>
      <c r="N12" s="42">
        <v>0</v>
      </c>
      <c r="O12" s="42">
        <v>0</v>
      </c>
    </row>
    <row r="13" ht="24" customHeight="1" spans="1:15">
      <c r="A13" s="50" t="s">
        <v>112</v>
      </c>
      <c r="B13" s="50" t="s">
        <v>122</v>
      </c>
      <c r="C13" s="51"/>
      <c r="D13" s="52" t="s">
        <v>123</v>
      </c>
      <c r="E13" s="49">
        <f>SUM(E14:E18)</f>
        <v>847.9</v>
      </c>
      <c r="F13" s="49">
        <f>SUM(F14:F18)</f>
        <v>646.9</v>
      </c>
      <c r="G13" s="49">
        <f>SUM(G14:G18)</f>
        <v>133.8</v>
      </c>
      <c r="H13" s="49">
        <f>SUM(H14:H18)</f>
        <v>513.1</v>
      </c>
      <c r="I13" s="49">
        <f t="shared" ref="I13:O13" si="0">SUM(I14:I18)</f>
        <v>0</v>
      </c>
      <c r="J13" s="49">
        <f t="shared" si="0"/>
        <v>120</v>
      </c>
      <c r="K13" s="49">
        <f t="shared" si="0"/>
        <v>0</v>
      </c>
      <c r="L13" s="49">
        <f t="shared" si="0"/>
        <v>0</v>
      </c>
      <c r="M13" s="49">
        <f t="shared" si="0"/>
        <v>0</v>
      </c>
      <c r="N13" s="49">
        <f t="shared" si="0"/>
        <v>0</v>
      </c>
      <c r="O13" s="49">
        <f t="shared" si="0"/>
        <v>81</v>
      </c>
    </row>
    <row r="14" ht="24" customHeight="1" spans="1:15">
      <c r="A14" s="14" t="s">
        <v>110</v>
      </c>
      <c r="B14" s="14" t="s">
        <v>122</v>
      </c>
      <c r="C14" s="14" t="s">
        <v>117</v>
      </c>
      <c r="D14" s="54" t="s">
        <v>124</v>
      </c>
      <c r="E14" s="55">
        <v>217.9</v>
      </c>
      <c r="F14" s="55">
        <v>217.9</v>
      </c>
      <c r="G14" s="55">
        <v>133.8</v>
      </c>
      <c r="H14" s="55">
        <v>84.1</v>
      </c>
      <c r="I14" s="55"/>
      <c r="J14" s="55"/>
      <c r="K14" s="55"/>
      <c r="L14" s="55">
        <v>0</v>
      </c>
      <c r="M14" s="55">
        <v>0</v>
      </c>
      <c r="N14" s="55">
        <v>0</v>
      </c>
      <c r="O14" s="55">
        <v>0</v>
      </c>
    </row>
    <row r="15" ht="24" customHeight="1" spans="1:15">
      <c r="A15" s="50" t="s">
        <v>115</v>
      </c>
      <c r="B15" s="50" t="s">
        <v>125</v>
      </c>
      <c r="C15" s="51" t="s">
        <v>119</v>
      </c>
      <c r="D15" s="52" t="s">
        <v>126</v>
      </c>
      <c r="E15" s="49">
        <v>33</v>
      </c>
      <c r="F15" s="16">
        <v>0</v>
      </c>
      <c r="G15" s="18">
        <v>0</v>
      </c>
      <c r="H15" s="49">
        <v>0</v>
      </c>
      <c r="I15" s="16">
        <v>0</v>
      </c>
      <c r="J15" s="17">
        <v>0</v>
      </c>
      <c r="K15" s="17">
        <v>0</v>
      </c>
      <c r="L15" s="17">
        <v>0</v>
      </c>
      <c r="M15" s="18">
        <v>0</v>
      </c>
      <c r="N15" s="49">
        <v>0</v>
      </c>
      <c r="O15" s="49">
        <v>33</v>
      </c>
    </row>
    <row r="16" ht="24" customHeight="1" spans="1:15">
      <c r="A16" s="30" t="s">
        <v>110</v>
      </c>
      <c r="B16" s="30" t="s">
        <v>122</v>
      </c>
      <c r="C16" s="30" t="s">
        <v>127</v>
      </c>
      <c r="D16" s="54" t="s">
        <v>128</v>
      </c>
      <c r="E16" s="55">
        <v>404</v>
      </c>
      <c r="F16" s="55">
        <v>236</v>
      </c>
      <c r="G16" s="55">
        <v>0</v>
      </c>
      <c r="H16" s="55">
        <v>236</v>
      </c>
      <c r="I16" s="55">
        <v>0</v>
      </c>
      <c r="J16" s="53">
        <v>120</v>
      </c>
      <c r="K16" s="55">
        <v>0</v>
      </c>
      <c r="L16" s="55"/>
      <c r="M16" s="55">
        <v>0</v>
      </c>
      <c r="N16" s="55">
        <v>0</v>
      </c>
      <c r="O16" s="55">
        <v>48</v>
      </c>
    </row>
    <row r="17" ht="24" customHeight="1" spans="1:15">
      <c r="A17" s="30" t="s">
        <v>110</v>
      </c>
      <c r="B17" s="30" t="s">
        <v>122</v>
      </c>
      <c r="C17" s="30" t="s">
        <v>129</v>
      </c>
      <c r="D17" s="54" t="s">
        <v>130</v>
      </c>
      <c r="E17" s="55">
        <v>5</v>
      </c>
      <c r="F17" s="55">
        <v>5</v>
      </c>
      <c r="G17" s="55">
        <v>0</v>
      </c>
      <c r="H17" s="55">
        <v>5</v>
      </c>
      <c r="I17" s="55">
        <v>0</v>
      </c>
      <c r="J17" s="53"/>
      <c r="K17" s="53"/>
      <c r="L17" s="96"/>
      <c r="M17" s="55"/>
      <c r="N17" s="91"/>
      <c r="O17" s="91"/>
    </row>
    <row r="18" ht="24" customHeight="1" spans="1:15">
      <c r="A18" s="50" t="s">
        <v>115</v>
      </c>
      <c r="B18" s="50" t="s">
        <v>125</v>
      </c>
      <c r="C18" s="51" t="s">
        <v>131</v>
      </c>
      <c r="D18" s="52" t="s">
        <v>132</v>
      </c>
      <c r="E18" s="55">
        <v>188</v>
      </c>
      <c r="F18" s="55">
        <v>188</v>
      </c>
      <c r="G18" s="18">
        <v>0</v>
      </c>
      <c r="H18" s="49">
        <v>188</v>
      </c>
      <c r="I18" s="16">
        <v>0</v>
      </c>
      <c r="J18" s="17">
        <v>0</v>
      </c>
      <c r="K18" s="17">
        <v>0</v>
      </c>
      <c r="L18" s="17">
        <v>0</v>
      </c>
      <c r="M18" s="18">
        <v>0</v>
      </c>
      <c r="N18" s="49">
        <v>0</v>
      </c>
      <c r="O18" s="49">
        <v>0</v>
      </c>
    </row>
    <row r="19" ht="24" customHeight="1" spans="1:15">
      <c r="A19" s="50" t="s">
        <v>112</v>
      </c>
      <c r="B19" s="50" t="s">
        <v>131</v>
      </c>
      <c r="C19" s="51"/>
      <c r="D19" s="52" t="s">
        <v>133</v>
      </c>
      <c r="E19" s="49">
        <v>300</v>
      </c>
      <c r="F19" s="16">
        <v>0</v>
      </c>
      <c r="G19" s="18">
        <v>0</v>
      </c>
      <c r="H19" s="49">
        <v>0</v>
      </c>
      <c r="I19" s="16">
        <v>0</v>
      </c>
      <c r="J19" s="17">
        <v>300</v>
      </c>
      <c r="K19" s="17">
        <v>0</v>
      </c>
      <c r="L19" s="17">
        <v>0</v>
      </c>
      <c r="M19" s="18">
        <v>0</v>
      </c>
      <c r="N19" s="49">
        <v>0</v>
      </c>
      <c r="O19" s="49">
        <v>0</v>
      </c>
    </row>
    <row r="20" ht="24" customHeight="1" spans="1:15">
      <c r="A20" s="50" t="s">
        <v>115</v>
      </c>
      <c r="B20" s="50" t="s">
        <v>134</v>
      </c>
      <c r="C20" s="51" t="s">
        <v>117</v>
      </c>
      <c r="D20" s="52" t="s">
        <v>135</v>
      </c>
      <c r="E20" s="49">
        <v>300</v>
      </c>
      <c r="F20" s="16">
        <v>0</v>
      </c>
      <c r="G20" s="18">
        <v>0</v>
      </c>
      <c r="H20" s="49">
        <v>0</v>
      </c>
      <c r="I20" s="16">
        <v>0</v>
      </c>
      <c r="J20" s="17">
        <v>300</v>
      </c>
      <c r="K20" s="17">
        <v>0</v>
      </c>
      <c r="L20" s="17">
        <v>0</v>
      </c>
      <c r="M20" s="18">
        <v>0</v>
      </c>
      <c r="N20" s="49">
        <v>0</v>
      </c>
      <c r="O20" s="49">
        <v>0</v>
      </c>
    </row>
    <row r="21" ht="24" customHeight="1" spans="1:15">
      <c r="A21" s="44" t="s">
        <v>136</v>
      </c>
      <c r="B21" s="44"/>
      <c r="C21" s="45"/>
      <c r="D21" s="46" t="s">
        <v>137</v>
      </c>
      <c r="E21" s="42">
        <v>9.19</v>
      </c>
      <c r="F21" s="47">
        <v>6.19</v>
      </c>
      <c r="G21" s="41">
        <v>6.19</v>
      </c>
      <c r="H21" s="42">
        <v>3</v>
      </c>
      <c r="I21" s="47">
        <v>0</v>
      </c>
      <c r="J21" s="56">
        <v>0</v>
      </c>
      <c r="K21" s="56">
        <v>0</v>
      </c>
      <c r="L21" s="56">
        <v>0</v>
      </c>
      <c r="M21" s="41">
        <v>0</v>
      </c>
      <c r="N21" s="42">
        <v>0</v>
      </c>
      <c r="O21" s="42">
        <v>0</v>
      </c>
    </row>
    <row r="22" ht="24" customHeight="1" spans="1:15">
      <c r="A22" s="44" t="s">
        <v>138</v>
      </c>
      <c r="B22" s="44" t="s">
        <v>122</v>
      </c>
      <c r="C22" s="45"/>
      <c r="D22" s="46" t="s">
        <v>139</v>
      </c>
      <c r="E22" s="42">
        <v>9.19</v>
      </c>
      <c r="F22" s="47">
        <v>6.19</v>
      </c>
      <c r="G22" s="41">
        <v>6.19</v>
      </c>
      <c r="H22" s="42">
        <v>3</v>
      </c>
      <c r="I22" s="47">
        <v>0</v>
      </c>
      <c r="J22" s="56">
        <v>0</v>
      </c>
      <c r="K22" s="56">
        <v>0</v>
      </c>
      <c r="L22" s="56">
        <v>0</v>
      </c>
      <c r="M22" s="41">
        <v>0</v>
      </c>
      <c r="N22" s="42">
        <v>0</v>
      </c>
      <c r="O22" s="42">
        <v>0</v>
      </c>
    </row>
    <row r="23" ht="24" customHeight="1" spans="1:15">
      <c r="A23" s="44" t="s">
        <v>140</v>
      </c>
      <c r="B23" s="44" t="s">
        <v>125</v>
      </c>
      <c r="C23" s="45" t="s">
        <v>117</v>
      </c>
      <c r="D23" s="46" t="s">
        <v>141</v>
      </c>
      <c r="E23" s="42">
        <v>9.19</v>
      </c>
      <c r="F23" s="47">
        <v>6.19</v>
      </c>
      <c r="G23" s="41">
        <v>6.19</v>
      </c>
      <c r="H23" s="42">
        <v>3</v>
      </c>
      <c r="I23" s="47">
        <v>0</v>
      </c>
      <c r="J23" s="56">
        <v>0</v>
      </c>
      <c r="K23" s="56">
        <v>0</v>
      </c>
      <c r="L23" s="56">
        <v>0</v>
      </c>
      <c r="M23" s="41">
        <v>0</v>
      </c>
      <c r="N23" s="42">
        <v>0</v>
      </c>
      <c r="O23" s="42">
        <v>0</v>
      </c>
    </row>
    <row r="24" ht="24" customHeight="1" spans="1:15">
      <c r="A24" s="44" t="s">
        <v>142</v>
      </c>
      <c r="B24" s="44"/>
      <c r="C24" s="45"/>
      <c r="D24" s="46" t="s">
        <v>143</v>
      </c>
      <c r="E24" s="42">
        <v>29.86</v>
      </c>
      <c r="F24" s="42">
        <v>29.86</v>
      </c>
      <c r="G24" s="42">
        <v>29.86</v>
      </c>
      <c r="H24" s="42">
        <v>0</v>
      </c>
      <c r="I24" s="47">
        <v>0</v>
      </c>
      <c r="J24" s="56">
        <v>0</v>
      </c>
      <c r="K24" s="56">
        <v>0</v>
      </c>
      <c r="L24" s="56">
        <v>0</v>
      </c>
      <c r="M24" s="41">
        <v>0</v>
      </c>
      <c r="N24" s="42">
        <v>0</v>
      </c>
      <c r="O24" s="42">
        <v>0</v>
      </c>
    </row>
    <row r="25" ht="24" customHeight="1" spans="1:15">
      <c r="A25" s="44" t="s">
        <v>144</v>
      </c>
      <c r="B25" s="44" t="s">
        <v>119</v>
      </c>
      <c r="C25" s="45"/>
      <c r="D25" s="46" t="s">
        <v>145</v>
      </c>
      <c r="E25" s="42">
        <v>29.86</v>
      </c>
      <c r="F25" s="42">
        <v>29.86</v>
      </c>
      <c r="G25" s="42">
        <v>29.86</v>
      </c>
      <c r="H25" s="42">
        <v>0</v>
      </c>
      <c r="I25" s="47">
        <v>0</v>
      </c>
      <c r="J25" s="56">
        <v>0</v>
      </c>
      <c r="K25" s="56">
        <v>0</v>
      </c>
      <c r="L25" s="56">
        <v>0</v>
      </c>
      <c r="M25" s="41">
        <v>0</v>
      </c>
      <c r="N25" s="42">
        <v>0</v>
      </c>
      <c r="O25" s="42">
        <v>0</v>
      </c>
    </row>
    <row r="26" ht="24" customHeight="1" spans="1:15">
      <c r="A26" s="44" t="s">
        <v>146</v>
      </c>
      <c r="B26" s="44" t="s">
        <v>147</v>
      </c>
      <c r="C26" s="45" t="s">
        <v>117</v>
      </c>
      <c r="D26" s="46" t="s">
        <v>148</v>
      </c>
      <c r="E26" s="42">
        <v>29.86</v>
      </c>
      <c r="F26" s="42">
        <v>29.86</v>
      </c>
      <c r="G26" s="42">
        <v>29.86</v>
      </c>
      <c r="H26" s="42">
        <v>0</v>
      </c>
      <c r="I26" s="47">
        <v>0</v>
      </c>
      <c r="J26" s="56">
        <v>0</v>
      </c>
      <c r="K26" s="56">
        <v>0</v>
      </c>
      <c r="L26" s="56">
        <v>0</v>
      </c>
      <c r="M26" s="41">
        <v>0</v>
      </c>
      <c r="N26" s="42">
        <v>0</v>
      </c>
      <c r="O26" s="42">
        <v>0</v>
      </c>
    </row>
    <row r="27" customHeight="1" spans="1:16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P27" s="19"/>
    </row>
    <row r="28" customHeight="1" spans="1:5">
      <c r="A28" s="19"/>
      <c r="B28" s="19"/>
      <c r="D28" s="19"/>
      <c r="E28" s="19"/>
    </row>
  </sheetData>
  <mergeCells count="13">
    <mergeCell ref="B3:G3"/>
    <mergeCell ref="D5:D6"/>
    <mergeCell ref="E4:E6"/>
    <mergeCell ref="F5:F6"/>
    <mergeCell ref="G5:G6"/>
    <mergeCell ref="H5:H6"/>
    <mergeCell ref="I4:I6"/>
    <mergeCell ref="J4:J6"/>
    <mergeCell ref="K5:K6"/>
    <mergeCell ref="L5:L6"/>
    <mergeCell ref="M5:M6"/>
    <mergeCell ref="N4:N6"/>
    <mergeCell ref="O4:O6"/>
  </mergeCells>
  <printOptions gridLines="1"/>
  <pageMargins left="0.751388888888889" right="0" top="1" bottom="1" header="0.5" footer="0.5"/>
  <pageSetup paperSize="1" orientation="landscape"/>
  <headerFooter alignWithMargins="0">
    <oddHeader>&amp;C&amp;A</oddHeader>
    <oddFooter>&amp;C页(&amp;P)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T26"/>
  <sheetViews>
    <sheetView showGridLines="0" showZeros="0" workbookViewId="0">
      <selection activeCell="M13" sqref="M13"/>
    </sheetView>
  </sheetViews>
  <sheetFormatPr defaultColWidth="9.16666666666667" defaultRowHeight="12.75" customHeight="1"/>
  <cols>
    <col min="1" max="3" width="6.83333333333333" customWidth="1"/>
    <col min="4" max="4" width="18.6666666666667" customWidth="1"/>
    <col min="5" max="5" width="11.5" customWidth="1"/>
    <col min="6" max="6" width="11.3333333333333" customWidth="1"/>
    <col min="7" max="9" width="9.16666666666667" customWidth="1"/>
    <col min="10" max="10" width="8.66666666666667" customWidth="1"/>
    <col min="13" max="13" width="7.33333333333333" customWidth="1"/>
    <col min="14" max="14" width="7.5" customWidth="1"/>
    <col min="15" max="15" width="5" customWidth="1"/>
    <col min="16" max="16" width="7" customWidth="1"/>
    <col min="17" max="17" width="5.33333333333333" customWidth="1"/>
    <col min="18" max="18" width="6" customWidth="1"/>
    <col min="19" max="19" width="3.16666666666667" customWidth="1"/>
    <col min="20" max="20" width="6.33333333333333" customWidth="1"/>
  </cols>
  <sheetData>
    <row r="1" customHeight="1" spans="1:1">
      <c r="A1" t="s">
        <v>149</v>
      </c>
    </row>
    <row r="2" ht="18.75" customHeight="1" spans="1:20">
      <c r="A2" s="2" t="s">
        <v>150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customHeight="1" spans="1:19">
      <c r="A3" t="s">
        <v>6</v>
      </c>
      <c r="B3" s="3"/>
      <c r="C3" s="4"/>
      <c r="D3" s="4"/>
      <c r="E3" s="4"/>
      <c r="F3" s="4"/>
      <c r="G3" s="4"/>
      <c r="S3" t="s">
        <v>151</v>
      </c>
    </row>
    <row r="4" customHeight="1" spans="1:20">
      <c r="A4" s="34" t="s">
        <v>152</v>
      </c>
      <c r="B4" s="8"/>
      <c r="C4" s="8"/>
      <c r="D4" s="58"/>
      <c r="E4" s="20" t="s">
        <v>88</v>
      </c>
      <c r="F4" s="35" t="s">
        <v>153</v>
      </c>
      <c r="G4" s="8"/>
      <c r="H4" s="9"/>
      <c r="I4" s="9"/>
      <c r="J4" s="34" t="s">
        <v>154</v>
      </c>
      <c r="K4" s="9"/>
      <c r="L4" s="9"/>
      <c r="M4" s="9"/>
      <c r="N4" s="9"/>
      <c r="O4" s="9"/>
      <c r="P4" s="9"/>
      <c r="Q4" s="9"/>
      <c r="R4" s="9"/>
      <c r="S4" s="9"/>
      <c r="T4" s="10" t="s">
        <v>155</v>
      </c>
    </row>
    <row r="5" ht="21" customHeight="1" spans="1:20">
      <c r="A5" s="34" t="s">
        <v>105</v>
      </c>
      <c r="B5" s="34"/>
      <c r="C5" s="34"/>
      <c r="D5" s="6" t="s">
        <v>106</v>
      </c>
      <c r="E5" s="6"/>
      <c r="F5" s="10" t="s">
        <v>100</v>
      </c>
      <c r="G5" s="10" t="s">
        <v>156</v>
      </c>
      <c r="H5" s="10" t="s">
        <v>157</v>
      </c>
      <c r="I5" s="10" t="s">
        <v>158</v>
      </c>
      <c r="J5" s="10" t="s">
        <v>100</v>
      </c>
      <c r="K5" s="10" t="s">
        <v>159</v>
      </c>
      <c r="L5" s="10" t="s">
        <v>160</v>
      </c>
      <c r="M5" s="10" t="s">
        <v>161</v>
      </c>
      <c r="N5" s="10" t="s">
        <v>162</v>
      </c>
      <c r="O5" s="10" t="s">
        <v>163</v>
      </c>
      <c r="P5" s="10" t="s">
        <v>164</v>
      </c>
      <c r="Q5" s="10" t="s">
        <v>165</v>
      </c>
      <c r="R5" s="10" t="s">
        <v>166</v>
      </c>
      <c r="S5" s="10" t="s">
        <v>167</v>
      </c>
      <c r="T5" s="10"/>
    </row>
    <row r="6" ht="27" customHeight="1" spans="1:20">
      <c r="A6" s="60" t="s">
        <v>107</v>
      </c>
      <c r="B6" s="60" t="s">
        <v>108</v>
      </c>
      <c r="C6" s="60" t="s">
        <v>109</v>
      </c>
      <c r="D6" s="11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="1" customFormat="1" ht="27.95" customHeight="1" spans="1:20">
      <c r="A7" s="118"/>
      <c r="B7" s="118"/>
      <c r="C7" s="118"/>
      <c r="D7" s="67" t="s">
        <v>100</v>
      </c>
      <c r="E7" s="41">
        <f>F7+J7+O7</f>
        <v>1219.31</v>
      </c>
      <c r="F7" s="47">
        <v>289.31</v>
      </c>
      <c r="G7" s="41">
        <v>207.68</v>
      </c>
      <c r="H7" s="42">
        <v>57.69</v>
      </c>
      <c r="I7" s="47">
        <v>23.94</v>
      </c>
      <c r="J7" s="56">
        <v>930</v>
      </c>
      <c r="K7" s="56">
        <v>930</v>
      </c>
      <c r="L7" s="56">
        <v>0</v>
      </c>
      <c r="M7" s="41">
        <v>0</v>
      </c>
      <c r="N7" s="42">
        <v>0</v>
      </c>
      <c r="O7" s="42"/>
      <c r="P7" s="56">
        <v>0</v>
      </c>
      <c r="Q7" s="56">
        <v>0</v>
      </c>
      <c r="R7" s="41">
        <v>0</v>
      </c>
      <c r="S7" s="47">
        <v>0</v>
      </c>
      <c r="T7" s="41">
        <v>0</v>
      </c>
    </row>
    <row r="8" ht="27.95" customHeight="1" spans="1:20">
      <c r="A8" s="118" t="s">
        <v>110</v>
      </c>
      <c r="B8" s="118"/>
      <c r="C8" s="118"/>
      <c r="D8" s="67" t="s">
        <v>111</v>
      </c>
      <c r="E8" s="41">
        <v>1180.26</v>
      </c>
      <c r="F8" s="41">
        <f>G8+H8+I8</f>
        <v>250.26</v>
      </c>
      <c r="G8" s="41">
        <f>207.68-G21-G24</f>
        <v>168.63</v>
      </c>
      <c r="H8" s="41">
        <v>57.69</v>
      </c>
      <c r="I8" s="47">
        <v>23.94</v>
      </c>
      <c r="J8" s="56">
        <v>930</v>
      </c>
      <c r="K8" s="56">
        <v>930</v>
      </c>
      <c r="L8" s="56">
        <v>0</v>
      </c>
      <c r="M8" s="41">
        <v>0</v>
      </c>
      <c r="N8" s="42">
        <v>0</v>
      </c>
      <c r="O8" s="42"/>
      <c r="P8" s="56">
        <v>0</v>
      </c>
      <c r="Q8" s="56">
        <v>0</v>
      </c>
      <c r="R8" s="41">
        <v>0</v>
      </c>
      <c r="S8" s="47">
        <v>0</v>
      </c>
      <c r="T8" s="41">
        <v>0</v>
      </c>
    </row>
    <row r="9" ht="27.95" customHeight="1" spans="1:20">
      <c r="A9" s="118" t="s">
        <v>112</v>
      </c>
      <c r="B9" s="118" t="s">
        <v>113</v>
      </c>
      <c r="C9" s="118"/>
      <c r="D9" s="67" t="s">
        <v>114</v>
      </c>
      <c r="E9" s="41">
        <v>32.36</v>
      </c>
      <c r="F9" s="42">
        <v>32.36</v>
      </c>
      <c r="G9" s="42">
        <f>32.36-I9</f>
        <v>28.02</v>
      </c>
      <c r="H9" s="42"/>
      <c r="I9" s="47">
        <v>4.34</v>
      </c>
      <c r="J9" s="56">
        <v>0</v>
      </c>
      <c r="K9" s="56">
        <v>0</v>
      </c>
      <c r="L9" s="56">
        <v>0</v>
      </c>
      <c r="M9" s="41">
        <v>0</v>
      </c>
      <c r="N9" s="42">
        <v>0</v>
      </c>
      <c r="O9" s="42">
        <v>0</v>
      </c>
      <c r="P9" s="56">
        <v>0</v>
      </c>
      <c r="Q9" s="56">
        <v>0</v>
      </c>
      <c r="R9" s="41">
        <v>0</v>
      </c>
      <c r="S9" s="47">
        <v>0</v>
      </c>
      <c r="T9" s="41">
        <v>0</v>
      </c>
    </row>
    <row r="10" ht="27.95" customHeight="1" spans="1:20">
      <c r="A10" s="118" t="s">
        <v>115</v>
      </c>
      <c r="B10" s="118" t="s">
        <v>116</v>
      </c>
      <c r="C10" s="118" t="s">
        <v>117</v>
      </c>
      <c r="D10" s="67" t="s">
        <v>118</v>
      </c>
      <c r="E10" s="41">
        <v>4.34</v>
      </c>
      <c r="F10" s="42">
        <v>4.34</v>
      </c>
      <c r="G10" s="42"/>
      <c r="H10" s="42"/>
      <c r="I10" s="47">
        <v>4.34</v>
      </c>
      <c r="J10" s="56">
        <v>0</v>
      </c>
      <c r="K10" s="56">
        <v>0</v>
      </c>
      <c r="L10" s="56">
        <v>0</v>
      </c>
      <c r="M10" s="41">
        <v>0</v>
      </c>
      <c r="N10" s="42">
        <v>0</v>
      </c>
      <c r="O10" s="42">
        <v>0</v>
      </c>
      <c r="P10" s="56">
        <v>0</v>
      </c>
      <c r="Q10" s="56">
        <v>0</v>
      </c>
      <c r="R10" s="41">
        <v>0</v>
      </c>
      <c r="S10" s="47">
        <v>0</v>
      </c>
      <c r="T10" s="41">
        <v>0</v>
      </c>
    </row>
    <row r="11" ht="27.95" customHeight="1" spans="1:20">
      <c r="A11" s="30" t="s">
        <v>110</v>
      </c>
      <c r="B11" s="30" t="s">
        <v>113</v>
      </c>
      <c r="C11" s="30" t="s">
        <v>119</v>
      </c>
      <c r="D11" s="48" t="s">
        <v>120</v>
      </c>
      <c r="E11" s="49">
        <v>15.1</v>
      </c>
      <c r="F11" s="49">
        <v>15.1</v>
      </c>
      <c r="G11" s="49"/>
      <c r="H11" s="49">
        <v>0</v>
      </c>
      <c r="I11" s="47">
        <v>15.1</v>
      </c>
      <c r="J11" s="56"/>
      <c r="K11" s="56"/>
      <c r="L11" s="56"/>
      <c r="M11" s="41"/>
      <c r="N11" s="42"/>
      <c r="O11" s="42"/>
      <c r="P11" s="56"/>
      <c r="Q11" s="56"/>
      <c r="R11" s="41"/>
      <c r="S11" s="47"/>
      <c r="T11" s="41"/>
    </row>
    <row r="12" ht="27.95" customHeight="1" spans="1:20">
      <c r="A12" s="118" t="s">
        <v>115</v>
      </c>
      <c r="B12" s="118" t="s">
        <v>116</v>
      </c>
      <c r="C12" s="118" t="s">
        <v>113</v>
      </c>
      <c r="D12" s="67" t="s">
        <v>121</v>
      </c>
      <c r="E12" s="41">
        <v>12.92</v>
      </c>
      <c r="F12" s="42">
        <v>12.92</v>
      </c>
      <c r="G12" s="42">
        <v>12.92</v>
      </c>
      <c r="H12" s="42"/>
      <c r="I12" s="47">
        <v>0</v>
      </c>
      <c r="J12" s="56">
        <v>0</v>
      </c>
      <c r="K12" s="56">
        <v>0</v>
      </c>
      <c r="L12" s="56">
        <v>0</v>
      </c>
      <c r="M12" s="41">
        <v>0</v>
      </c>
      <c r="N12" s="42">
        <v>0</v>
      </c>
      <c r="O12" s="42">
        <v>0</v>
      </c>
      <c r="P12" s="56">
        <v>0</v>
      </c>
      <c r="Q12" s="56">
        <v>0</v>
      </c>
      <c r="R12" s="41">
        <v>0</v>
      </c>
      <c r="S12" s="47">
        <v>0</v>
      </c>
      <c r="T12" s="41">
        <v>0</v>
      </c>
    </row>
    <row r="13" ht="27.95" customHeight="1" spans="1:20">
      <c r="A13" s="50" t="s">
        <v>112</v>
      </c>
      <c r="B13" s="50" t="s">
        <v>122</v>
      </c>
      <c r="C13" s="51"/>
      <c r="D13" s="52" t="s">
        <v>123</v>
      </c>
      <c r="E13" s="49">
        <f>SUM(E14:E18)</f>
        <v>847.9</v>
      </c>
      <c r="F13" s="49">
        <f t="shared" ref="F13:N13" si="0">SUM(F14:F18)</f>
        <v>217.9</v>
      </c>
      <c r="G13" s="49">
        <f t="shared" si="0"/>
        <v>155.71</v>
      </c>
      <c r="H13" s="49">
        <f t="shared" si="0"/>
        <v>57.69</v>
      </c>
      <c r="I13" s="49">
        <f t="shared" si="0"/>
        <v>4.5</v>
      </c>
      <c r="J13" s="49">
        <f t="shared" si="0"/>
        <v>630</v>
      </c>
      <c r="K13" s="49">
        <f t="shared" si="0"/>
        <v>630</v>
      </c>
      <c r="L13" s="49">
        <f t="shared" si="0"/>
        <v>0</v>
      </c>
      <c r="M13" s="49">
        <f t="shared" si="0"/>
        <v>0</v>
      </c>
      <c r="N13" s="49">
        <f t="shared" si="0"/>
        <v>0</v>
      </c>
      <c r="O13" s="49"/>
      <c r="P13" s="56"/>
      <c r="Q13" s="56"/>
      <c r="R13" s="41"/>
      <c r="S13" s="47"/>
      <c r="T13" s="41"/>
    </row>
    <row r="14" ht="27.95" customHeight="1" spans="1:20">
      <c r="A14" s="14" t="s">
        <v>110</v>
      </c>
      <c r="B14" s="14" t="s">
        <v>122</v>
      </c>
      <c r="C14" s="14" t="s">
        <v>117</v>
      </c>
      <c r="D14" s="54" t="s">
        <v>124</v>
      </c>
      <c r="E14" s="55">
        <v>217.9</v>
      </c>
      <c r="F14" s="95">
        <v>217.9</v>
      </c>
      <c r="G14" s="96">
        <v>155.71</v>
      </c>
      <c r="H14" s="96">
        <v>57.69</v>
      </c>
      <c r="I14" s="96">
        <v>4.5</v>
      </c>
      <c r="J14" s="55"/>
      <c r="K14" s="55"/>
      <c r="L14" s="55">
        <v>0</v>
      </c>
      <c r="M14" s="55">
        <v>0</v>
      </c>
      <c r="N14" s="55">
        <v>0</v>
      </c>
      <c r="O14" s="55"/>
      <c r="P14" s="56"/>
      <c r="Q14" s="56"/>
      <c r="R14" s="41"/>
      <c r="S14" s="47"/>
      <c r="T14" s="41"/>
    </row>
    <row r="15" ht="27.95" customHeight="1" spans="1:20">
      <c r="A15" s="50" t="s">
        <v>115</v>
      </c>
      <c r="B15" s="50" t="s">
        <v>125</v>
      </c>
      <c r="C15" s="51" t="s">
        <v>119</v>
      </c>
      <c r="D15" s="52" t="s">
        <v>126</v>
      </c>
      <c r="E15" s="49">
        <v>33</v>
      </c>
      <c r="F15" s="16"/>
      <c r="G15" s="18"/>
      <c r="H15" s="49"/>
      <c r="I15" s="16"/>
      <c r="J15" s="18">
        <v>33</v>
      </c>
      <c r="K15" s="18">
        <v>33</v>
      </c>
      <c r="L15" s="17">
        <v>0</v>
      </c>
      <c r="M15" s="18">
        <v>0</v>
      </c>
      <c r="N15" s="49">
        <v>0</v>
      </c>
      <c r="O15" s="49"/>
      <c r="P15" s="56"/>
      <c r="Q15" s="56"/>
      <c r="R15" s="41"/>
      <c r="S15" s="47"/>
      <c r="T15" s="41"/>
    </row>
    <row r="16" ht="27.95" customHeight="1" spans="1:20">
      <c r="A16" s="30" t="s">
        <v>110</v>
      </c>
      <c r="B16" s="30" t="s">
        <v>122</v>
      </c>
      <c r="C16" s="30" t="s">
        <v>127</v>
      </c>
      <c r="D16" s="54" t="s">
        <v>128</v>
      </c>
      <c r="E16" s="55">
        <v>404</v>
      </c>
      <c r="F16" s="55"/>
      <c r="G16" s="55"/>
      <c r="H16" s="55"/>
      <c r="I16" s="55"/>
      <c r="J16" s="55">
        <v>404</v>
      </c>
      <c r="K16" s="55">
        <v>404</v>
      </c>
      <c r="L16" s="55"/>
      <c r="M16" s="55">
        <v>0</v>
      </c>
      <c r="N16" s="55">
        <v>0</v>
      </c>
      <c r="O16" s="55"/>
      <c r="P16" s="56"/>
      <c r="Q16" s="56"/>
      <c r="R16" s="41"/>
      <c r="S16" s="47"/>
      <c r="T16" s="41"/>
    </row>
    <row r="17" ht="27.95" customHeight="1" spans="1:20">
      <c r="A17" s="30" t="s">
        <v>110</v>
      </c>
      <c r="B17" s="30" t="s">
        <v>122</v>
      </c>
      <c r="C17" s="30" t="s">
        <v>129</v>
      </c>
      <c r="D17" s="54" t="s">
        <v>130</v>
      </c>
      <c r="E17" s="55">
        <v>5</v>
      </c>
      <c r="F17" s="55"/>
      <c r="G17" s="55"/>
      <c r="H17" s="55"/>
      <c r="I17" s="55"/>
      <c r="J17" s="55">
        <v>5</v>
      </c>
      <c r="K17" s="55">
        <v>5</v>
      </c>
      <c r="L17" s="96"/>
      <c r="M17" s="55"/>
      <c r="N17" s="91"/>
      <c r="O17" s="91"/>
      <c r="P17" s="56"/>
      <c r="Q17" s="56"/>
      <c r="R17" s="41"/>
      <c r="S17" s="47"/>
      <c r="T17" s="41"/>
    </row>
    <row r="18" ht="27.95" customHeight="1" spans="1:20">
      <c r="A18" s="50" t="s">
        <v>115</v>
      </c>
      <c r="B18" s="50" t="s">
        <v>125</v>
      </c>
      <c r="C18" s="51" t="s">
        <v>131</v>
      </c>
      <c r="D18" s="52" t="s">
        <v>132</v>
      </c>
      <c r="E18" s="55">
        <v>188</v>
      </c>
      <c r="F18" s="55"/>
      <c r="G18" s="18"/>
      <c r="H18" s="49"/>
      <c r="I18" s="16"/>
      <c r="J18" s="55">
        <v>188</v>
      </c>
      <c r="K18" s="55">
        <v>188</v>
      </c>
      <c r="L18" s="17">
        <v>0</v>
      </c>
      <c r="M18" s="18">
        <v>0</v>
      </c>
      <c r="N18" s="49">
        <v>0</v>
      </c>
      <c r="O18" s="49">
        <v>0</v>
      </c>
      <c r="P18" s="56"/>
      <c r="Q18" s="56"/>
      <c r="R18" s="41"/>
      <c r="S18" s="47"/>
      <c r="T18" s="41"/>
    </row>
    <row r="19" ht="27.95" customHeight="1" spans="1:20">
      <c r="A19" s="50" t="s">
        <v>112</v>
      </c>
      <c r="B19" s="50" t="s">
        <v>131</v>
      </c>
      <c r="C19" s="51"/>
      <c r="D19" s="52" t="s">
        <v>133</v>
      </c>
      <c r="E19" s="49">
        <v>300</v>
      </c>
      <c r="F19" s="16"/>
      <c r="G19" s="18"/>
      <c r="H19" s="49"/>
      <c r="I19" s="16"/>
      <c r="J19" s="17">
        <v>300</v>
      </c>
      <c r="K19" s="17">
        <v>300</v>
      </c>
      <c r="L19" s="17">
        <v>0</v>
      </c>
      <c r="M19" s="18">
        <v>0</v>
      </c>
      <c r="N19" s="49">
        <v>0</v>
      </c>
      <c r="O19" s="49">
        <v>0</v>
      </c>
      <c r="P19" s="56"/>
      <c r="Q19" s="56"/>
      <c r="R19" s="41"/>
      <c r="S19" s="47"/>
      <c r="T19" s="41"/>
    </row>
    <row r="20" ht="27.95" customHeight="1" spans="1:20">
      <c r="A20" s="50" t="s">
        <v>115</v>
      </c>
      <c r="B20" s="50" t="s">
        <v>134</v>
      </c>
      <c r="C20" s="51" t="s">
        <v>117</v>
      </c>
      <c r="D20" s="52" t="s">
        <v>135</v>
      </c>
      <c r="E20" s="49">
        <v>300</v>
      </c>
      <c r="F20" s="16"/>
      <c r="G20" s="18"/>
      <c r="H20" s="49"/>
      <c r="I20" s="16"/>
      <c r="J20" s="17">
        <v>300</v>
      </c>
      <c r="K20" s="17">
        <v>300</v>
      </c>
      <c r="L20" s="17">
        <v>0</v>
      </c>
      <c r="M20" s="18">
        <v>0</v>
      </c>
      <c r="N20" s="49">
        <v>0</v>
      </c>
      <c r="O20" s="49">
        <v>0</v>
      </c>
      <c r="P20" s="56"/>
      <c r="Q20" s="56"/>
      <c r="R20" s="41"/>
      <c r="S20" s="47"/>
      <c r="T20" s="41"/>
    </row>
    <row r="21" ht="27.95" customHeight="1" spans="1:20">
      <c r="A21" s="118" t="s">
        <v>136</v>
      </c>
      <c r="B21" s="118"/>
      <c r="C21" s="118"/>
      <c r="D21" s="67" t="s">
        <v>137</v>
      </c>
      <c r="E21" s="41">
        <v>9.19</v>
      </c>
      <c r="F21" s="41">
        <v>9.19</v>
      </c>
      <c r="G21" s="41">
        <v>9.19</v>
      </c>
      <c r="H21" s="42"/>
      <c r="I21" s="47">
        <v>0</v>
      </c>
      <c r="J21" s="56">
        <v>0</v>
      </c>
      <c r="K21" s="56">
        <v>0</v>
      </c>
      <c r="L21" s="56">
        <v>0</v>
      </c>
      <c r="M21" s="41">
        <v>0</v>
      </c>
      <c r="N21" s="42">
        <v>0</v>
      </c>
      <c r="O21" s="42">
        <v>0</v>
      </c>
      <c r="P21" s="56">
        <v>0</v>
      </c>
      <c r="Q21" s="56">
        <v>0</v>
      </c>
      <c r="R21" s="41">
        <v>0</v>
      </c>
      <c r="S21" s="47">
        <v>0</v>
      </c>
      <c r="T21" s="41">
        <v>0</v>
      </c>
    </row>
    <row r="22" ht="27.95" customHeight="1" spans="1:20">
      <c r="A22" s="118" t="s">
        <v>138</v>
      </c>
      <c r="B22" s="118" t="s">
        <v>122</v>
      </c>
      <c r="C22" s="118"/>
      <c r="D22" s="67" t="s">
        <v>139</v>
      </c>
      <c r="E22" s="41">
        <v>9.19</v>
      </c>
      <c r="F22" s="41">
        <v>9.19</v>
      </c>
      <c r="G22" s="41">
        <v>9.19</v>
      </c>
      <c r="H22" s="42"/>
      <c r="I22" s="47">
        <v>0</v>
      </c>
      <c r="J22" s="56">
        <v>0</v>
      </c>
      <c r="K22" s="56">
        <v>0</v>
      </c>
      <c r="L22" s="56">
        <v>0</v>
      </c>
      <c r="M22" s="41">
        <v>0</v>
      </c>
      <c r="N22" s="42">
        <v>0</v>
      </c>
      <c r="O22" s="42">
        <v>0</v>
      </c>
      <c r="P22" s="56">
        <v>0</v>
      </c>
      <c r="Q22" s="56">
        <v>0</v>
      </c>
      <c r="R22" s="41">
        <v>0</v>
      </c>
      <c r="S22" s="47">
        <v>0</v>
      </c>
      <c r="T22" s="41">
        <v>0</v>
      </c>
    </row>
    <row r="23" ht="27.95" customHeight="1" spans="1:20">
      <c r="A23" s="118" t="s">
        <v>140</v>
      </c>
      <c r="B23" s="118" t="s">
        <v>125</v>
      </c>
      <c r="C23" s="118" t="s">
        <v>117</v>
      </c>
      <c r="D23" s="67" t="s">
        <v>141</v>
      </c>
      <c r="E23" s="41">
        <v>9.19</v>
      </c>
      <c r="F23" s="41">
        <v>9.19</v>
      </c>
      <c r="G23" s="41">
        <v>9.19</v>
      </c>
      <c r="H23" s="42"/>
      <c r="I23" s="47">
        <v>0</v>
      </c>
      <c r="J23" s="56">
        <v>0</v>
      </c>
      <c r="K23" s="56">
        <v>0</v>
      </c>
      <c r="L23" s="56">
        <v>0</v>
      </c>
      <c r="M23" s="41">
        <v>0</v>
      </c>
      <c r="N23" s="42">
        <v>0</v>
      </c>
      <c r="O23" s="42">
        <v>0</v>
      </c>
      <c r="P23" s="56">
        <v>0</v>
      </c>
      <c r="Q23" s="56">
        <v>0</v>
      </c>
      <c r="R23" s="41">
        <v>0</v>
      </c>
      <c r="S23" s="47">
        <v>0</v>
      </c>
      <c r="T23" s="41">
        <v>0</v>
      </c>
    </row>
    <row r="24" ht="27.95" customHeight="1" spans="1:20">
      <c r="A24" s="118" t="s">
        <v>142</v>
      </c>
      <c r="B24" s="118"/>
      <c r="C24" s="118"/>
      <c r="D24" s="67" t="s">
        <v>143</v>
      </c>
      <c r="E24" s="41">
        <v>29.86</v>
      </c>
      <c r="F24" s="42">
        <v>29.86</v>
      </c>
      <c r="G24" s="42">
        <v>29.86</v>
      </c>
      <c r="H24" s="42">
        <v>0</v>
      </c>
      <c r="I24" s="47">
        <v>0</v>
      </c>
      <c r="J24" s="56">
        <v>0</v>
      </c>
      <c r="K24" s="56">
        <v>0</v>
      </c>
      <c r="L24" s="56">
        <v>0</v>
      </c>
      <c r="M24" s="41">
        <v>0</v>
      </c>
      <c r="N24" s="42">
        <v>0</v>
      </c>
      <c r="O24" s="42">
        <v>0</v>
      </c>
      <c r="P24" s="56">
        <v>0</v>
      </c>
      <c r="Q24" s="56">
        <v>0</v>
      </c>
      <c r="R24" s="41">
        <v>0</v>
      </c>
      <c r="S24" s="47">
        <v>0</v>
      </c>
      <c r="T24" s="41">
        <v>0</v>
      </c>
    </row>
    <row r="25" ht="27.95" customHeight="1" spans="1:20">
      <c r="A25" s="118" t="s">
        <v>144</v>
      </c>
      <c r="B25" s="118" t="s">
        <v>119</v>
      </c>
      <c r="C25" s="118"/>
      <c r="D25" s="67" t="s">
        <v>145</v>
      </c>
      <c r="E25" s="41">
        <v>29.86</v>
      </c>
      <c r="F25" s="42">
        <v>29.86</v>
      </c>
      <c r="G25" s="42">
        <v>29.86</v>
      </c>
      <c r="H25" s="42">
        <v>0</v>
      </c>
      <c r="I25" s="47">
        <v>0</v>
      </c>
      <c r="J25" s="56">
        <v>0</v>
      </c>
      <c r="K25" s="56">
        <v>0</v>
      </c>
      <c r="L25" s="56">
        <v>0</v>
      </c>
      <c r="M25" s="41">
        <v>0</v>
      </c>
      <c r="N25" s="42">
        <v>0</v>
      </c>
      <c r="O25" s="42">
        <v>0</v>
      </c>
      <c r="P25" s="56">
        <v>0</v>
      </c>
      <c r="Q25" s="56">
        <v>0</v>
      </c>
      <c r="R25" s="41">
        <v>0</v>
      </c>
      <c r="S25" s="47">
        <v>0</v>
      </c>
      <c r="T25" s="41">
        <v>0</v>
      </c>
    </row>
    <row r="26" ht="27.95" customHeight="1" spans="1:20">
      <c r="A26" s="118" t="s">
        <v>146</v>
      </c>
      <c r="B26" s="118" t="s">
        <v>147</v>
      </c>
      <c r="C26" s="118" t="s">
        <v>117</v>
      </c>
      <c r="D26" s="67" t="s">
        <v>148</v>
      </c>
      <c r="E26" s="41">
        <v>29.86</v>
      </c>
      <c r="F26" s="42">
        <v>29.86</v>
      </c>
      <c r="G26" s="42">
        <v>29.86</v>
      </c>
      <c r="H26" s="42">
        <v>0</v>
      </c>
      <c r="I26" s="47">
        <v>0</v>
      </c>
      <c r="J26" s="56">
        <v>0</v>
      </c>
      <c r="K26" s="56">
        <v>0</v>
      </c>
      <c r="L26" s="56">
        <v>0</v>
      </c>
      <c r="M26" s="41">
        <v>0</v>
      </c>
      <c r="N26" s="42">
        <v>0</v>
      </c>
      <c r="O26" s="42">
        <v>0</v>
      </c>
      <c r="P26" s="56">
        <v>0</v>
      </c>
      <c r="Q26" s="56">
        <v>0</v>
      </c>
      <c r="R26" s="41">
        <v>0</v>
      </c>
      <c r="S26" s="47">
        <v>0</v>
      </c>
      <c r="T26" s="41">
        <v>0</v>
      </c>
    </row>
  </sheetData>
  <mergeCells count="18">
    <mergeCell ref="B3:G3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</mergeCells>
  <printOptions gridLines="1"/>
  <pageMargins left="0.393055555555556" right="0" top="0.393055555555556" bottom="0" header="0.5" footer="0.5"/>
  <pageSetup paperSize="1" orientation="landscape"/>
  <headerFooter alignWithMargins="0">
    <oddHeader>&amp;C&amp;A</oddHeader>
    <oddFooter>&amp;C页(&amp;P)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Q28"/>
  <sheetViews>
    <sheetView showGridLines="0" showZeros="0" workbookViewId="0">
      <selection activeCell="F11" sqref="F11:F12"/>
    </sheetView>
  </sheetViews>
  <sheetFormatPr defaultColWidth="9.16666666666667" defaultRowHeight="12.75" customHeight="1"/>
  <cols>
    <col min="1" max="1" width="5.33333333333333" customWidth="1"/>
    <col min="2" max="2" width="5.83333333333333" customWidth="1"/>
    <col min="3" max="3" width="5.5" customWidth="1"/>
    <col min="4" max="4" width="27.8333333333333" customWidth="1"/>
    <col min="5" max="5" width="9.83333333333333" customWidth="1"/>
    <col min="6" max="6" width="10.6666666666667" customWidth="1"/>
    <col min="8" max="9" width="7.5" customWidth="1"/>
    <col min="10" max="10" width="7" customWidth="1"/>
    <col min="12" max="12" width="5.5" customWidth="1"/>
    <col min="13" max="13" width="4.66666666666667" customWidth="1"/>
    <col min="14" max="14" width="8.66666666666667" customWidth="1"/>
    <col min="15" max="15" width="7" customWidth="1"/>
    <col min="17" max="17" width="6.16666666666667" customWidth="1"/>
  </cols>
  <sheetData>
    <row r="1" customHeight="1" spans="1:1">
      <c r="A1" s="19" t="s">
        <v>168</v>
      </c>
    </row>
    <row r="2" ht="18.75" customHeight="1" spans="1:17">
      <c r="A2" s="2" t="s">
        <v>169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Height="1" spans="1:16">
      <c r="A3" t="s">
        <v>6</v>
      </c>
      <c r="B3" s="3"/>
      <c r="C3" s="4"/>
      <c r="D3" s="4"/>
      <c r="E3" s="4"/>
      <c r="F3" s="4"/>
      <c r="G3" s="4"/>
      <c r="H3" s="4"/>
      <c r="P3" t="s">
        <v>151</v>
      </c>
    </row>
    <row r="4" ht="20.25" customHeight="1" spans="1:17">
      <c r="A4" s="34" t="s">
        <v>152</v>
      </c>
      <c r="B4" s="35"/>
      <c r="C4" s="7"/>
      <c r="D4" s="36" t="s">
        <v>170</v>
      </c>
      <c r="E4" s="36" t="s">
        <v>88</v>
      </c>
      <c r="F4" s="36" t="s">
        <v>171</v>
      </c>
      <c r="G4" s="36" t="s">
        <v>172</v>
      </c>
      <c r="H4" s="36" t="s">
        <v>173</v>
      </c>
      <c r="I4" s="10" t="s">
        <v>174</v>
      </c>
      <c r="J4" s="10" t="s">
        <v>175</v>
      </c>
      <c r="K4" s="10" t="s">
        <v>176</v>
      </c>
      <c r="L4" s="10" t="s">
        <v>165</v>
      </c>
      <c r="M4" s="10" t="s">
        <v>177</v>
      </c>
      <c r="N4" s="10" t="s">
        <v>158</v>
      </c>
      <c r="O4" s="10" t="s">
        <v>166</v>
      </c>
      <c r="P4" s="10" t="s">
        <v>161</v>
      </c>
      <c r="Q4" s="10" t="s">
        <v>167</v>
      </c>
    </row>
    <row r="5" ht="24.75" customHeight="1" spans="1:17">
      <c r="A5" s="13" t="s">
        <v>107</v>
      </c>
      <c r="B5" s="13" t="s">
        <v>108</v>
      </c>
      <c r="C5" s="13" t="s">
        <v>109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="1" customFormat="1" ht="27" customHeight="1" spans="1:17">
      <c r="A6" s="118"/>
      <c r="B6" s="118"/>
      <c r="C6" s="118"/>
      <c r="D6" s="79" t="s">
        <v>100</v>
      </c>
      <c r="E6" s="41">
        <v>1219.31</v>
      </c>
      <c r="F6" s="47">
        <v>207.68</v>
      </c>
      <c r="G6" s="56">
        <v>987.69</v>
      </c>
      <c r="H6" s="56"/>
      <c r="I6" s="56">
        <v>0</v>
      </c>
      <c r="J6" s="56">
        <v>0</v>
      </c>
      <c r="K6" s="56">
        <v>0</v>
      </c>
      <c r="L6" s="56">
        <v>0</v>
      </c>
      <c r="M6" s="56">
        <v>0</v>
      </c>
      <c r="N6" s="56">
        <v>23.94</v>
      </c>
      <c r="O6" s="56"/>
      <c r="P6" s="56">
        <v>0</v>
      </c>
      <c r="Q6" s="41">
        <v>0</v>
      </c>
    </row>
    <row r="7" ht="27" customHeight="1" spans="1:17">
      <c r="A7" s="118" t="s">
        <v>110</v>
      </c>
      <c r="B7" s="118"/>
      <c r="C7" s="118"/>
      <c r="D7" s="79" t="s">
        <v>111</v>
      </c>
      <c r="E7" s="41">
        <v>1180.26</v>
      </c>
      <c r="F7" s="47">
        <v>168.63</v>
      </c>
      <c r="G7" s="56">
        <v>987.69</v>
      </c>
      <c r="H7" s="56"/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23.94</v>
      </c>
      <c r="O7" s="56"/>
      <c r="P7" s="56">
        <v>0</v>
      </c>
      <c r="Q7" s="41">
        <v>0</v>
      </c>
    </row>
    <row r="8" ht="27" customHeight="1" spans="1:17">
      <c r="A8" s="118" t="s">
        <v>112</v>
      </c>
      <c r="B8" s="118" t="s">
        <v>113</v>
      </c>
      <c r="C8" s="118"/>
      <c r="D8" s="79" t="s">
        <v>114</v>
      </c>
      <c r="E8" s="41">
        <v>32.36</v>
      </c>
      <c r="F8" s="41">
        <v>12.92</v>
      </c>
      <c r="G8" s="56"/>
      <c r="H8" s="56"/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19.44</v>
      </c>
      <c r="O8" s="56"/>
      <c r="P8" s="56">
        <v>0</v>
      </c>
      <c r="Q8" s="41">
        <v>0</v>
      </c>
    </row>
    <row r="9" ht="27" customHeight="1" spans="1:17">
      <c r="A9" s="118" t="s">
        <v>115</v>
      </c>
      <c r="B9" s="118" t="s">
        <v>116</v>
      </c>
      <c r="C9" s="118" t="s">
        <v>117</v>
      </c>
      <c r="D9" s="79" t="s">
        <v>118</v>
      </c>
      <c r="E9" s="41">
        <v>4.34</v>
      </c>
      <c r="F9" s="41"/>
      <c r="G9" s="56"/>
      <c r="H9" s="56"/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6">
        <v>4.34</v>
      </c>
      <c r="O9" s="56"/>
      <c r="P9" s="56">
        <v>0</v>
      </c>
      <c r="Q9" s="41">
        <v>0</v>
      </c>
    </row>
    <row r="10" ht="27" customHeight="1" spans="1:17">
      <c r="A10" s="118" t="s">
        <v>110</v>
      </c>
      <c r="B10" s="118" t="s">
        <v>113</v>
      </c>
      <c r="C10" s="118" t="s">
        <v>127</v>
      </c>
      <c r="D10" s="48" t="s">
        <v>120</v>
      </c>
      <c r="E10" s="41">
        <v>15.1</v>
      </c>
      <c r="F10" s="41"/>
      <c r="G10" s="56"/>
      <c r="H10" s="56"/>
      <c r="I10" s="56"/>
      <c r="J10" s="56"/>
      <c r="K10" s="56"/>
      <c r="L10" s="56"/>
      <c r="M10" s="56"/>
      <c r="N10" s="56">
        <v>15.1</v>
      </c>
      <c r="O10" s="56"/>
      <c r="P10" s="56"/>
      <c r="Q10" s="41"/>
    </row>
    <row r="11" ht="27" customHeight="1" spans="1:17">
      <c r="A11" s="118" t="s">
        <v>115</v>
      </c>
      <c r="B11" s="118" t="s">
        <v>116</v>
      </c>
      <c r="C11" s="118" t="s">
        <v>113</v>
      </c>
      <c r="D11" s="67" t="s">
        <v>121</v>
      </c>
      <c r="E11" s="41">
        <v>12.92</v>
      </c>
      <c r="F11" s="41">
        <v>12.92</v>
      </c>
      <c r="G11" s="56"/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/>
      <c r="O11" s="56"/>
      <c r="P11" s="56">
        <v>0</v>
      </c>
      <c r="Q11" s="41">
        <v>0</v>
      </c>
    </row>
    <row r="12" ht="27" customHeight="1" spans="1:17">
      <c r="A12" s="50" t="s">
        <v>112</v>
      </c>
      <c r="B12" s="50" t="s">
        <v>122</v>
      </c>
      <c r="C12" s="51"/>
      <c r="D12" s="52" t="s">
        <v>123</v>
      </c>
      <c r="E12" s="49">
        <f>SUM(E13:E17)</f>
        <v>847.9</v>
      </c>
      <c r="F12" s="49">
        <f>SUM(F13:F17)</f>
        <v>155.71</v>
      </c>
      <c r="G12" s="49">
        <f>SUM(G13:G17)</f>
        <v>687.69</v>
      </c>
      <c r="H12" s="49">
        <f t="shared" ref="H12:N12" si="0">SUM(H13:H17)</f>
        <v>0</v>
      </c>
      <c r="I12" s="49">
        <f t="shared" si="0"/>
        <v>0</v>
      </c>
      <c r="J12" s="49">
        <f t="shared" si="0"/>
        <v>0</v>
      </c>
      <c r="K12" s="49">
        <f t="shared" si="0"/>
        <v>0</v>
      </c>
      <c r="L12" s="49">
        <f t="shared" si="0"/>
        <v>0</v>
      </c>
      <c r="M12" s="49">
        <f t="shared" si="0"/>
        <v>0</v>
      </c>
      <c r="N12" s="49">
        <f t="shared" si="0"/>
        <v>4.5</v>
      </c>
      <c r="O12" s="56"/>
      <c r="P12" s="56"/>
      <c r="Q12" s="41"/>
    </row>
    <row r="13" ht="27" customHeight="1" spans="1:17">
      <c r="A13" s="14" t="s">
        <v>110</v>
      </c>
      <c r="B13" s="14" t="s">
        <v>122</v>
      </c>
      <c r="C13" s="14" t="s">
        <v>117</v>
      </c>
      <c r="D13" s="54" t="s">
        <v>124</v>
      </c>
      <c r="E13" s="55">
        <v>217.9</v>
      </c>
      <c r="F13" s="55">
        <v>155.71</v>
      </c>
      <c r="G13">
        <v>57.69</v>
      </c>
      <c r="H13" s="56"/>
      <c r="I13" s="56"/>
      <c r="J13" s="56"/>
      <c r="K13" s="56"/>
      <c r="L13" s="56"/>
      <c r="M13" s="56"/>
      <c r="N13" s="56">
        <v>4.5</v>
      </c>
      <c r="O13" s="56"/>
      <c r="P13" s="56"/>
      <c r="Q13" s="41"/>
    </row>
    <row r="14" ht="27" customHeight="1" spans="1:17">
      <c r="A14" s="50" t="s">
        <v>115</v>
      </c>
      <c r="B14" s="50" t="s">
        <v>125</v>
      </c>
      <c r="C14" s="51" t="s">
        <v>119</v>
      </c>
      <c r="D14" s="52" t="s">
        <v>126</v>
      </c>
      <c r="E14" s="49">
        <v>33</v>
      </c>
      <c r="F14" s="41"/>
      <c r="G14" s="49">
        <v>33</v>
      </c>
      <c r="H14" s="56"/>
      <c r="I14" s="56"/>
      <c r="J14" s="56"/>
      <c r="K14" s="56"/>
      <c r="L14" s="56"/>
      <c r="M14" s="56"/>
      <c r="N14" s="56"/>
      <c r="O14" s="56"/>
      <c r="P14" s="56"/>
      <c r="Q14" s="41"/>
    </row>
    <row r="15" ht="27" customHeight="1" spans="1:17">
      <c r="A15" s="30" t="s">
        <v>110</v>
      </c>
      <c r="B15" s="30" t="s">
        <v>122</v>
      </c>
      <c r="C15" s="30" t="s">
        <v>127</v>
      </c>
      <c r="D15" s="54" t="s">
        <v>128</v>
      </c>
      <c r="E15" s="55">
        <v>404</v>
      </c>
      <c r="F15" s="41"/>
      <c r="G15" s="55">
        <v>404</v>
      </c>
      <c r="H15" s="56"/>
      <c r="I15" s="56"/>
      <c r="J15" s="56"/>
      <c r="K15" s="56"/>
      <c r="L15" s="56"/>
      <c r="M15" s="56"/>
      <c r="N15" s="56"/>
      <c r="O15" s="56"/>
      <c r="P15" s="56"/>
      <c r="Q15" s="41"/>
    </row>
    <row r="16" ht="27" customHeight="1" spans="1:17">
      <c r="A16" s="30" t="s">
        <v>110</v>
      </c>
      <c r="B16" s="30" t="s">
        <v>122</v>
      </c>
      <c r="C16" s="30" t="s">
        <v>129</v>
      </c>
      <c r="D16" s="54" t="s">
        <v>130</v>
      </c>
      <c r="E16" s="55">
        <v>5</v>
      </c>
      <c r="F16" s="41"/>
      <c r="G16" s="55">
        <v>5</v>
      </c>
      <c r="H16" s="56"/>
      <c r="I16" s="56"/>
      <c r="J16" s="56"/>
      <c r="K16" s="56"/>
      <c r="L16" s="56"/>
      <c r="M16" s="56"/>
      <c r="N16" s="56"/>
      <c r="O16" s="56"/>
      <c r="P16" s="56"/>
      <c r="Q16" s="41"/>
    </row>
    <row r="17" ht="27" customHeight="1" spans="1:17">
      <c r="A17" s="50" t="s">
        <v>115</v>
      </c>
      <c r="B17" s="50" t="s">
        <v>125</v>
      </c>
      <c r="C17" s="51" t="s">
        <v>131</v>
      </c>
      <c r="D17" s="52" t="s">
        <v>132</v>
      </c>
      <c r="E17" s="55">
        <v>188</v>
      </c>
      <c r="F17" s="41"/>
      <c r="G17" s="55">
        <v>188</v>
      </c>
      <c r="H17" s="56"/>
      <c r="I17" s="56"/>
      <c r="J17" s="56"/>
      <c r="K17" s="56"/>
      <c r="L17" s="56"/>
      <c r="M17" s="56"/>
      <c r="N17" s="56"/>
      <c r="O17" s="56"/>
      <c r="P17" s="56"/>
      <c r="Q17" s="41"/>
    </row>
    <row r="18" ht="27" customHeight="1" spans="1:17">
      <c r="A18" s="50" t="s">
        <v>112</v>
      </c>
      <c r="B18" s="50" t="s">
        <v>131</v>
      </c>
      <c r="C18" s="51"/>
      <c r="D18" s="52" t="s">
        <v>133</v>
      </c>
      <c r="E18" s="49">
        <v>300</v>
      </c>
      <c r="F18" s="41"/>
      <c r="G18" s="49">
        <v>300</v>
      </c>
      <c r="H18" s="56"/>
      <c r="I18" s="56"/>
      <c r="J18" s="56"/>
      <c r="K18" s="56"/>
      <c r="L18" s="56"/>
      <c r="M18" s="56"/>
      <c r="N18" s="56"/>
      <c r="O18" s="56"/>
      <c r="P18" s="56"/>
      <c r="Q18" s="41"/>
    </row>
    <row r="19" ht="27" customHeight="1" spans="1:17">
      <c r="A19" s="50" t="s">
        <v>115</v>
      </c>
      <c r="B19" s="50" t="s">
        <v>134</v>
      </c>
      <c r="C19" s="51" t="s">
        <v>117</v>
      </c>
      <c r="D19" s="52" t="s">
        <v>135</v>
      </c>
      <c r="E19" s="49">
        <v>300</v>
      </c>
      <c r="F19" s="41"/>
      <c r="G19" s="49">
        <v>300</v>
      </c>
      <c r="H19" s="56"/>
      <c r="I19" s="56"/>
      <c r="J19" s="56"/>
      <c r="K19" s="56"/>
      <c r="L19" s="56"/>
      <c r="M19" s="56"/>
      <c r="N19" s="56"/>
      <c r="O19" s="56"/>
      <c r="P19" s="56"/>
      <c r="Q19" s="41"/>
    </row>
    <row r="20" ht="27" customHeight="1" spans="1:17">
      <c r="A20" s="118" t="s">
        <v>136</v>
      </c>
      <c r="B20" s="118"/>
      <c r="C20" s="118"/>
      <c r="D20" s="79" t="s">
        <v>137</v>
      </c>
      <c r="E20" s="41">
        <v>9.19</v>
      </c>
      <c r="F20" s="41">
        <v>9.19</v>
      </c>
      <c r="G20" s="56"/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41">
        <v>0</v>
      </c>
    </row>
    <row r="21" ht="27" customHeight="1" spans="1:17">
      <c r="A21" s="118" t="s">
        <v>138</v>
      </c>
      <c r="B21" s="118" t="s">
        <v>122</v>
      </c>
      <c r="C21" s="118"/>
      <c r="D21" s="79" t="s">
        <v>139</v>
      </c>
      <c r="E21" s="41">
        <v>9.19</v>
      </c>
      <c r="F21" s="41">
        <v>9.19</v>
      </c>
      <c r="G21" s="56"/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0</v>
      </c>
      <c r="Q21" s="41">
        <v>0</v>
      </c>
    </row>
    <row r="22" ht="27" customHeight="1" spans="1:17">
      <c r="A22" s="118" t="s">
        <v>140</v>
      </c>
      <c r="B22" s="118" t="s">
        <v>125</v>
      </c>
      <c r="C22" s="118" t="s">
        <v>117</v>
      </c>
      <c r="D22" s="79" t="s">
        <v>141</v>
      </c>
      <c r="E22" s="41">
        <v>9.19</v>
      </c>
      <c r="F22" s="41">
        <v>9.19</v>
      </c>
      <c r="G22" s="56"/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41">
        <v>0</v>
      </c>
    </row>
    <row r="23" ht="27" customHeight="1" spans="1:17">
      <c r="A23" s="118" t="s">
        <v>142</v>
      </c>
      <c r="B23" s="118"/>
      <c r="C23" s="118"/>
      <c r="D23" s="79" t="s">
        <v>143</v>
      </c>
      <c r="E23" s="41">
        <v>29.86</v>
      </c>
      <c r="F23" s="41">
        <v>29.86</v>
      </c>
      <c r="G23" s="56"/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41">
        <v>0</v>
      </c>
    </row>
    <row r="24" ht="27" customHeight="1" spans="1:17">
      <c r="A24" s="118" t="s">
        <v>144</v>
      </c>
      <c r="B24" s="118" t="s">
        <v>119</v>
      </c>
      <c r="C24" s="118"/>
      <c r="D24" s="79" t="s">
        <v>145</v>
      </c>
      <c r="E24" s="41">
        <v>29.86</v>
      </c>
      <c r="F24" s="41">
        <v>29.86</v>
      </c>
      <c r="G24" s="56"/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41">
        <v>0</v>
      </c>
    </row>
    <row r="25" ht="27" customHeight="1" spans="1:17">
      <c r="A25" s="118" t="s">
        <v>146</v>
      </c>
      <c r="B25" s="118" t="s">
        <v>147</v>
      </c>
      <c r="C25" s="118" t="s">
        <v>117</v>
      </c>
      <c r="D25" s="79" t="s">
        <v>148</v>
      </c>
      <c r="E25" s="41">
        <v>29.86</v>
      </c>
      <c r="F25" s="41">
        <v>29.86</v>
      </c>
      <c r="G25" s="56"/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41">
        <v>0</v>
      </c>
    </row>
    <row r="26" customHeight="1" spans="1:17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customHeight="1" spans="1:17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customHeight="1" spans="2:17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</row>
  </sheetData>
  <mergeCells count="15">
    <mergeCell ref="B3:H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gridLines="1"/>
  <pageMargins left="0.75" right="0.75" top="1" bottom="1" header="0.5" footer="0.5"/>
  <pageSetup paperSize="1" orientation="landscape"/>
  <headerFooter alignWithMargins="0">
    <oddHeader>&amp;C&amp;A</oddHead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20"/>
  <sheetViews>
    <sheetView showGridLines="0" showZeros="0" workbookViewId="0">
      <selection activeCell="Q13" sqref="Q13"/>
    </sheetView>
  </sheetViews>
  <sheetFormatPr defaultColWidth="9.16666666666667" defaultRowHeight="12.75" customHeight="1"/>
  <cols>
    <col min="1" max="1" width="7.33333333333333" customWidth="1"/>
    <col min="2" max="2" width="5.83333333333333" customWidth="1"/>
    <col min="3" max="3" width="3.33333333333333" customWidth="1"/>
    <col min="4" max="4" width="22.8333333333333" customWidth="1"/>
    <col min="5" max="5" width="8.66666666666667" customWidth="1"/>
    <col min="6" max="8" width="7.83333333333333" customWidth="1"/>
    <col min="9" max="9" width="7.66666666666667" customWidth="1"/>
    <col min="10" max="10" width="7.33333333333333" customWidth="1"/>
    <col min="12" max="12" width="5.5" customWidth="1"/>
    <col min="13" max="13" width="6.83333333333333" customWidth="1"/>
    <col min="14" max="14" width="7.83333333333333" customWidth="1"/>
    <col min="15" max="15" width="7" customWidth="1"/>
    <col min="16" max="16" width="6.16666666666667" customWidth="1"/>
    <col min="17" max="17" width="6.83333333333333" customWidth="1"/>
    <col min="18" max="18" width="7.66666666666667" customWidth="1"/>
    <col min="19" max="19" width="7.16666666666667" customWidth="1"/>
  </cols>
  <sheetData>
    <row r="1" customHeight="1" spans="1:1">
      <c r="A1" t="s">
        <v>178</v>
      </c>
    </row>
    <row r="2" ht="23.25" customHeight="1" spans="1:20">
      <c r="A2" s="2" t="s">
        <v>179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Height="1" spans="1:20">
      <c r="A3" t="s">
        <v>6</v>
      </c>
      <c r="B3" s="3"/>
      <c r="C3" s="4"/>
      <c r="D3" s="4"/>
      <c r="E3" s="4"/>
      <c r="F3" s="4"/>
      <c r="G3" s="4"/>
      <c r="H3" s="4"/>
      <c r="I3" s="4"/>
      <c r="T3" t="s">
        <v>151</v>
      </c>
    </row>
    <row r="4" ht="19.5" customHeight="1" spans="1:20">
      <c r="A4" s="34" t="s">
        <v>152</v>
      </c>
      <c r="B4" s="35"/>
      <c r="C4" s="7"/>
      <c r="D4" s="36" t="s">
        <v>106</v>
      </c>
      <c r="E4" s="36" t="s">
        <v>88</v>
      </c>
      <c r="F4" s="35" t="s">
        <v>180</v>
      </c>
      <c r="G4" s="35"/>
      <c r="H4" s="35"/>
      <c r="I4" s="35"/>
      <c r="J4" s="34" t="s">
        <v>181</v>
      </c>
      <c r="K4" s="34"/>
      <c r="L4" s="34"/>
      <c r="M4" s="34"/>
      <c r="N4" s="34"/>
      <c r="O4" s="34"/>
      <c r="P4" s="10" t="s">
        <v>182</v>
      </c>
      <c r="Q4" s="34" t="s">
        <v>183</v>
      </c>
      <c r="R4" s="34"/>
      <c r="S4" s="34"/>
      <c r="T4" s="34"/>
    </row>
    <row r="5" ht="50.25" customHeight="1" spans="1:21">
      <c r="A5" s="13" t="s">
        <v>107</v>
      </c>
      <c r="B5" s="13" t="s">
        <v>108</v>
      </c>
      <c r="C5" s="13" t="s">
        <v>109</v>
      </c>
      <c r="D5" s="12"/>
      <c r="E5" s="12"/>
      <c r="F5" s="13" t="s">
        <v>95</v>
      </c>
      <c r="G5" s="13" t="s">
        <v>184</v>
      </c>
      <c r="H5" s="13" t="s">
        <v>185</v>
      </c>
      <c r="I5" s="13" t="s">
        <v>186</v>
      </c>
      <c r="J5" s="13" t="s">
        <v>95</v>
      </c>
      <c r="K5" s="13" t="s">
        <v>187</v>
      </c>
      <c r="L5" s="13" t="s">
        <v>188</v>
      </c>
      <c r="M5" s="13" t="s">
        <v>189</v>
      </c>
      <c r="N5" s="13" t="s">
        <v>190</v>
      </c>
      <c r="O5" s="13" t="s">
        <v>191</v>
      </c>
      <c r="P5" s="12"/>
      <c r="Q5" s="13" t="s">
        <v>95</v>
      </c>
      <c r="R5" s="13" t="s">
        <v>192</v>
      </c>
      <c r="S5" s="13" t="s">
        <v>193</v>
      </c>
      <c r="T5" s="13" t="s">
        <v>183</v>
      </c>
      <c r="U5" s="94"/>
    </row>
    <row r="6" s="1" customFormat="1" ht="27" customHeight="1" spans="1:20">
      <c r="A6" s="38"/>
      <c r="B6" s="38"/>
      <c r="C6" s="38"/>
      <c r="D6" s="79" t="s">
        <v>100</v>
      </c>
      <c r="E6" s="56">
        <v>207.68</v>
      </c>
      <c r="F6" s="41">
        <f t="shared" ref="F6:F11" si="0">G6+H6+I6</f>
        <v>114.51</v>
      </c>
      <c r="G6" s="47">
        <v>42.98</v>
      </c>
      <c r="H6" s="41">
        <v>25.74</v>
      </c>
      <c r="I6" s="47">
        <v>45.79</v>
      </c>
      <c r="J6" s="41">
        <f t="shared" ref="J6:J11" si="1">K6+L6+M6+N6+O6</f>
        <v>25.69</v>
      </c>
      <c r="K6" s="42">
        <v>12.92</v>
      </c>
      <c r="L6" s="42"/>
      <c r="M6" s="42">
        <v>6.19</v>
      </c>
      <c r="N6" s="42">
        <v>3</v>
      </c>
      <c r="O6" s="42">
        <f>O7</f>
        <v>3.58</v>
      </c>
      <c r="P6" s="47">
        <v>29.86</v>
      </c>
      <c r="Q6" s="41">
        <f t="shared" ref="Q6:Q11" si="2">29+8.62</f>
        <v>37.62</v>
      </c>
      <c r="R6" s="42">
        <v>8.62</v>
      </c>
      <c r="S6" s="42">
        <v>1</v>
      </c>
      <c r="T6" s="42">
        <f t="shared" ref="T6:T11" si="3">Q6-R6-S6</f>
        <v>28</v>
      </c>
    </row>
    <row r="7" ht="27" customHeight="1" spans="1:20">
      <c r="A7" s="38" t="s">
        <v>110</v>
      </c>
      <c r="B7" s="38"/>
      <c r="C7" s="38"/>
      <c r="D7" s="79" t="s">
        <v>111</v>
      </c>
      <c r="E7" s="41">
        <f>E8+E10</f>
        <v>168.63</v>
      </c>
      <c r="F7" s="41">
        <f t="shared" si="0"/>
        <v>114.51</v>
      </c>
      <c r="G7" s="47">
        <v>42.98</v>
      </c>
      <c r="H7" s="41">
        <v>25.74</v>
      </c>
      <c r="I7" s="47">
        <v>45.79</v>
      </c>
      <c r="J7" s="41">
        <f t="shared" si="1"/>
        <v>16.5</v>
      </c>
      <c r="K7" s="42">
        <v>12.92</v>
      </c>
      <c r="L7" s="42"/>
      <c r="M7" s="42"/>
      <c r="N7" s="42"/>
      <c r="O7" s="42">
        <f>O10</f>
        <v>3.58</v>
      </c>
      <c r="P7" s="47"/>
      <c r="Q7" s="41">
        <f t="shared" si="2"/>
        <v>37.62</v>
      </c>
      <c r="R7" s="42">
        <v>8.62</v>
      </c>
      <c r="S7" s="42">
        <v>1</v>
      </c>
      <c r="T7" s="42">
        <f t="shared" si="3"/>
        <v>28</v>
      </c>
    </row>
    <row r="8" ht="27" customHeight="1" spans="1:20">
      <c r="A8" s="38" t="s">
        <v>112</v>
      </c>
      <c r="B8" s="38" t="s">
        <v>113</v>
      </c>
      <c r="C8" s="38"/>
      <c r="D8" s="79" t="s">
        <v>114</v>
      </c>
      <c r="E8" s="41">
        <v>12.92</v>
      </c>
      <c r="F8" s="41"/>
      <c r="G8" s="47"/>
      <c r="H8" s="41"/>
      <c r="I8" s="47"/>
      <c r="J8" s="41">
        <f>K8</f>
        <v>12.92</v>
      </c>
      <c r="K8" s="42">
        <v>12.92</v>
      </c>
      <c r="L8" s="42"/>
      <c r="M8" s="42"/>
      <c r="N8" s="42"/>
      <c r="O8" s="42"/>
      <c r="P8" s="47"/>
      <c r="Q8" s="41"/>
      <c r="R8" s="42"/>
      <c r="S8" s="42"/>
      <c r="T8" s="42"/>
    </row>
    <row r="9" ht="27" customHeight="1" spans="1:20">
      <c r="A9" s="38" t="s">
        <v>115</v>
      </c>
      <c r="B9" s="38" t="s">
        <v>116</v>
      </c>
      <c r="C9" s="38" t="s">
        <v>113</v>
      </c>
      <c r="D9" s="67" t="s">
        <v>121</v>
      </c>
      <c r="E9" s="41">
        <v>12.92</v>
      </c>
      <c r="F9" s="41"/>
      <c r="G9" s="47"/>
      <c r="H9" s="41"/>
      <c r="I9" s="47"/>
      <c r="J9" s="41">
        <f>K9</f>
        <v>12.92</v>
      </c>
      <c r="K9" s="42">
        <v>12.92</v>
      </c>
      <c r="L9" s="42"/>
      <c r="M9" s="42"/>
      <c r="N9" s="42"/>
      <c r="O9" s="42"/>
      <c r="P9" s="47"/>
      <c r="Q9" s="41">
        <v>0</v>
      </c>
      <c r="R9" s="42">
        <v>0</v>
      </c>
      <c r="S9" s="42">
        <v>0</v>
      </c>
      <c r="T9" s="42">
        <v>0</v>
      </c>
    </row>
    <row r="10" ht="27" customHeight="1" spans="1:20">
      <c r="A10" s="26" t="s">
        <v>112</v>
      </c>
      <c r="B10" s="26" t="s">
        <v>122</v>
      </c>
      <c r="C10" s="26"/>
      <c r="D10" s="117" t="s">
        <v>123</v>
      </c>
      <c r="E10" s="96">
        <f>F10+J10+Q10+P10</f>
        <v>155.71</v>
      </c>
      <c r="F10" s="41">
        <f t="shared" si="0"/>
        <v>114.51</v>
      </c>
      <c r="G10" s="96">
        <v>42.98</v>
      </c>
      <c r="H10" s="41">
        <v>25.74</v>
      </c>
      <c r="I10" s="47">
        <v>45.79</v>
      </c>
      <c r="J10" s="41">
        <f t="shared" si="1"/>
        <v>3.58</v>
      </c>
      <c r="K10" s="42"/>
      <c r="L10" s="42"/>
      <c r="M10" s="42"/>
      <c r="N10" s="42"/>
      <c r="O10" s="42">
        <v>3.58</v>
      </c>
      <c r="P10" s="47"/>
      <c r="Q10" s="41">
        <f t="shared" si="2"/>
        <v>37.62</v>
      </c>
      <c r="R10" s="42">
        <v>8.62</v>
      </c>
      <c r="S10" s="42">
        <v>1</v>
      </c>
      <c r="T10" s="42">
        <f t="shared" si="3"/>
        <v>28</v>
      </c>
    </row>
    <row r="11" ht="27" customHeight="1" spans="1:20">
      <c r="A11" s="26" t="s">
        <v>115</v>
      </c>
      <c r="B11" s="26" t="s">
        <v>125</v>
      </c>
      <c r="C11" s="26" t="s">
        <v>117</v>
      </c>
      <c r="D11" s="117" t="s">
        <v>194</v>
      </c>
      <c r="E11" s="96">
        <f>F11+J11+Q11+P11</f>
        <v>155.71</v>
      </c>
      <c r="F11" s="41">
        <f t="shared" si="0"/>
        <v>114.51</v>
      </c>
      <c r="G11" s="96">
        <v>42.98</v>
      </c>
      <c r="H11" s="41">
        <v>25.74</v>
      </c>
      <c r="I11" s="47">
        <v>45.79</v>
      </c>
      <c r="J11" s="41">
        <f t="shared" si="1"/>
        <v>3.58</v>
      </c>
      <c r="K11" s="42"/>
      <c r="L11" s="42"/>
      <c r="M11" s="42"/>
      <c r="N11" s="42"/>
      <c r="O11" s="42">
        <v>3.58</v>
      </c>
      <c r="P11" s="47"/>
      <c r="Q11" s="41">
        <f t="shared" si="2"/>
        <v>37.62</v>
      </c>
      <c r="R11" s="42">
        <v>8.62</v>
      </c>
      <c r="S11" s="42">
        <v>1</v>
      </c>
      <c r="T11" s="42">
        <f t="shared" si="3"/>
        <v>28</v>
      </c>
    </row>
    <row r="12" ht="27" customHeight="1" spans="1:20">
      <c r="A12" s="38" t="s">
        <v>136</v>
      </c>
      <c r="B12" s="38"/>
      <c r="C12" s="38"/>
      <c r="D12" s="79" t="s">
        <v>137</v>
      </c>
      <c r="E12" s="41">
        <v>9.19</v>
      </c>
      <c r="F12" s="41"/>
      <c r="G12" s="47"/>
      <c r="H12" s="41"/>
      <c r="I12" s="47"/>
      <c r="J12" s="41">
        <v>9.19</v>
      </c>
      <c r="K12" s="42"/>
      <c r="L12" s="42"/>
      <c r="M12" s="42">
        <v>6.19</v>
      </c>
      <c r="N12" s="42">
        <v>3</v>
      </c>
      <c r="O12" s="42"/>
      <c r="P12" s="47"/>
      <c r="Q12" s="41">
        <v>0</v>
      </c>
      <c r="R12" s="42">
        <v>0</v>
      </c>
      <c r="S12" s="42">
        <v>0</v>
      </c>
      <c r="T12" s="42">
        <v>0</v>
      </c>
    </row>
    <row r="13" ht="27" customHeight="1" spans="1:20">
      <c r="A13" s="38" t="s">
        <v>138</v>
      </c>
      <c r="B13" s="38" t="s">
        <v>122</v>
      </c>
      <c r="C13" s="38"/>
      <c r="D13" s="79" t="s">
        <v>139</v>
      </c>
      <c r="E13" s="41">
        <v>9.19</v>
      </c>
      <c r="F13" s="41"/>
      <c r="G13" s="47"/>
      <c r="H13" s="41"/>
      <c r="I13" s="47"/>
      <c r="J13" s="41">
        <v>9.19</v>
      </c>
      <c r="K13" s="42"/>
      <c r="L13" s="42"/>
      <c r="M13" s="42">
        <v>6.19</v>
      </c>
      <c r="N13" s="42">
        <v>3</v>
      </c>
      <c r="O13" s="42"/>
      <c r="P13" s="47"/>
      <c r="Q13" s="41">
        <v>0</v>
      </c>
      <c r="R13" s="42">
        <v>0</v>
      </c>
      <c r="S13" s="42">
        <v>0</v>
      </c>
      <c r="T13" s="42">
        <v>0</v>
      </c>
    </row>
    <row r="14" ht="27" customHeight="1" spans="1:20">
      <c r="A14" s="38" t="s">
        <v>140</v>
      </c>
      <c r="B14" s="38" t="s">
        <v>125</v>
      </c>
      <c r="C14" s="38" t="s">
        <v>117</v>
      </c>
      <c r="D14" s="79" t="s">
        <v>141</v>
      </c>
      <c r="E14" s="41">
        <v>9.19</v>
      </c>
      <c r="F14" s="41"/>
      <c r="G14" s="47"/>
      <c r="H14" s="41"/>
      <c r="I14" s="47"/>
      <c r="J14" s="41">
        <v>9.19</v>
      </c>
      <c r="K14" s="42"/>
      <c r="L14" s="42"/>
      <c r="M14" s="42">
        <v>6.19</v>
      </c>
      <c r="N14" s="42">
        <v>3</v>
      </c>
      <c r="O14" s="42"/>
      <c r="P14" s="47"/>
      <c r="Q14" s="41">
        <v>0</v>
      </c>
      <c r="R14" s="42">
        <v>0</v>
      </c>
      <c r="S14" s="42">
        <v>0</v>
      </c>
      <c r="T14" s="42">
        <v>0</v>
      </c>
    </row>
    <row r="15" ht="27" customHeight="1" spans="1:20">
      <c r="A15" s="38" t="s">
        <v>142</v>
      </c>
      <c r="B15" s="38"/>
      <c r="C15" s="38"/>
      <c r="D15" s="79" t="s">
        <v>143</v>
      </c>
      <c r="E15" s="41">
        <v>29.86</v>
      </c>
      <c r="F15" s="41"/>
      <c r="G15" s="47"/>
      <c r="H15" s="41"/>
      <c r="I15" s="47"/>
      <c r="J15" s="41"/>
      <c r="K15" s="42"/>
      <c r="L15" s="42"/>
      <c r="M15" s="42"/>
      <c r="N15" s="42"/>
      <c r="O15" s="42"/>
      <c r="P15" s="47">
        <v>29.86</v>
      </c>
      <c r="Q15" s="41">
        <v>0</v>
      </c>
      <c r="R15" s="42">
        <v>0</v>
      </c>
      <c r="S15" s="42">
        <v>0</v>
      </c>
      <c r="T15" s="42">
        <v>0</v>
      </c>
    </row>
    <row r="16" ht="27" customHeight="1" spans="1:20">
      <c r="A16" s="38" t="s">
        <v>144</v>
      </c>
      <c r="B16" s="38" t="s">
        <v>119</v>
      </c>
      <c r="C16" s="38"/>
      <c r="D16" s="79" t="s">
        <v>145</v>
      </c>
      <c r="E16" s="41">
        <v>29.86</v>
      </c>
      <c r="F16" s="41"/>
      <c r="G16" s="47"/>
      <c r="H16" s="41"/>
      <c r="I16" s="47"/>
      <c r="J16" s="41"/>
      <c r="K16" s="42"/>
      <c r="L16" s="42"/>
      <c r="M16" s="42"/>
      <c r="N16" s="42"/>
      <c r="O16" s="42"/>
      <c r="P16" s="47">
        <v>29.86</v>
      </c>
      <c r="Q16" s="41">
        <v>0</v>
      </c>
      <c r="R16" s="42">
        <v>0</v>
      </c>
      <c r="S16" s="42">
        <v>0</v>
      </c>
      <c r="T16" s="42">
        <v>0</v>
      </c>
    </row>
    <row r="17" ht="27" customHeight="1" spans="1:20">
      <c r="A17" s="38" t="s">
        <v>146</v>
      </c>
      <c r="B17" s="38" t="s">
        <v>147</v>
      </c>
      <c r="C17" s="38" t="s">
        <v>117</v>
      </c>
      <c r="D17" s="79" t="s">
        <v>148</v>
      </c>
      <c r="E17" s="41">
        <v>29.86</v>
      </c>
      <c r="F17" s="41">
        <v>0</v>
      </c>
      <c r="G17" s="47">
        <v>0</v>
      </c>
      <c r="H17" s="41">
        <v>0</v>
      </c>
      <c r="I17" s="47">
        <v>0</v>
      </c>
      <c r="J17" s="41"/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7">
        <v>29.86</v>
      </c>
      <c r="Q17" s="41">
        <v>0</v>
      </c>
      <c r="R17" s="42">
        <v>0</v>
      </c>
      <c r="S17" s="42">
        <v>0</v>
      </c>
      <c r="T17" s="42">
        <v>0</v>
      </c>
    </row>
    <row r="18" customHeight="1" spans="1:20">
      <c r="A18" s="19"/>
      <c r="B18" s="19"/>
      <c r="C18" s="19"/>
      <c r="D18" s="19"/>
      <c r="F18" s="19"/>
      <c r="G18" s="19"/>
      <c r="H18" s="19"/>
      <c r="J18" s="19"/>
      <c r="K18" s="19"/>
      <c r="M18" s="19"/>
      <c r="N18" s="19"/>
      <c r="O18" s="19"/>
      <c r="P18" s="19"/>
      <c r="Q18" s="19"/>
      <c r="R18" s="19"/>
      <c r="S18" s="19"/>
      <c r="T18" s="19"/>
    </row>
    <row r="19" customHeight="1" spans="1:20">
      <c r="A19" s="19"/>
      <c r="B19" s="19"/>
      <c r="C19" s="19"/>
      <c r="D19" s="19"/>
      <c r="E19" s="19"/>
      <c r="F19" s="19"/>
      <c r="G19" s="19"/>
      <c r="H19" s="19"/>
      <c r="J19" s="19"/>
      <c r="K19" s="19"/>
      <c r="M19" s="19"/>
      <c r="N19" s="19"/>
      <c r="O19" s="19"/>
      <c r="P19" s="19"/>
      <c r="Q19" s="19"/>
      <c r="R19" s="19"/>
      <c r="S19" s="19"/>
      <c r="T19" s="19"/>
    </row>
    <row r="20" customHeight="1" spans="1:20">
      <c r="A20" s="19"/>
      <c r="B20" s="19"/>
      <c r="C20" s="19"/>
      <c r="D20" s="19"/>
      <c r="F20" s="19"/>
      <c r="G20" s="19"/>
      <c r="R20" s="19"/>
      <c r="S20" s="19"/>
      <c r="T20" s="19"/>
    </row>
  </sheetData>
  <mergeCells count="4">
    <mergeCell ref="B3:I3"/>
    <mergeCell ref="D4:D5"/>
    <mergeCell ref="E4:E5"/>
    <mergeCell ref="P4:P5"/>
  </mergeCells>
  <printOptions gridLines="1"/>
  <pageMargins left="0.393055555555556" right="0" top="1" bottom="1" header="0.5" footer="0.5"/>
  <pageSetup paperSize="1" orientation="landscape"/>
  <headerFooter alignWithMargins="0">
    <oddHeader>&amp;C&amp;A</oddHeader>
    <oddFooter>&amp;C页(&amp;P)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M20"/>
  <sheetViews>
    <sheetView showGridLines="0" showZeros="0" workbookViewId="0">
      <selection activeCell="G10" sqref="G10:J10"/>
    </sheetView>
  </sheetViews>
  <sheetFormatPr defaultColWidth="9.16666666666667" defaultRowHeight="12.75" customHeight="1"/>
  <cols>
    <col min="1" max="1" width="9.66666666666667" customWidth="1"/>
    <col min="2" max="3" width="6" customWidth="1"/>
    <col min="4" max="4" width="18.8333333333333" customWidth="1"/>
    <col min="5" max="5" width="16.8333333333333" customWidth="1"/>
    <col min="6" max="11" width="9.16666666666667" customWidth="1"/>
    <col min="12" max="12" width="9.83333333333333" customWidth="1"/>
    <col min="13" max="13" width="11.8333333333333" customWidth="1"/>
  </cols>
  <sheetData>
    <row r="1" customHeight="1" spans="1:1">
      <c r="A1" t="s">
        <v>195</v>
      </c>
    </row>
    <row r="2" ht="27" customHeight="1" spans="1:13">
      <c r="A2" s="116" t="s">
        <v>196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customHeight="1" spans="1:13">
      <c r="A3" s="19" t="s">
        <v>6</v>
      </c>
      <c r="B3" s="3"/>
      <c r="C3" s="4"/>
      <c r="D3" s="4"/>
      <c r="E3" s="4"/>
      <c r="F3" s="4"/>
      <c r="G3" s="4"/>
      <c r="M3" t="s">
        <v>151</v>
      </c>
    </row>
    <row r="4" ht="17.25" customHeight="1" spans="1:13">
      <c r="A4" s="59" t="s">
        <v>152</v>
      </c>
      <c r="B4" s="7"/>
      <c r="C4" s="85"/>
      <c r="D4" s="20" t="s">
        <v>170</v>
      </c>
      <c r="E4" s="21" t="s">
        <v>88</v>
      </c>
      <c r="F4" s="35" t="s">
        <v>171</v>
      </c>
      <c r="G4" s="35"/>
      <c r="H4" s="34"/>
      <c r="I4" s="34"/>
      <c r="J4" s="34"/>
      <c r="K4" s="34" t="s">
        <v>175</v>
      </c>
      <c r="L4" s="34"/>
      <c r="M4" s="34"/>
    </row>
    <row r="5" ht="30.75" customHeight="1" spans="1:13">
      <c r="A5" s="86" t="s">
        <v>107</v>
      </c>
      <c r="B5" s="86" t="s">
        <v>108</v>
      </c>
      <c r="C5" s="87" t="s">
        <v>109</v>
      </c>
      <c r="D5" s="11"/>
      <c r="E5" s="25"/>
      <c r="F5" s="88" t="s">
        <v>100</v>
      </c>
      <c r="G5" s="88" t="s">
        <v>197</v>
      </c>
      <c r="H5" s="88" t="s">
        <v>181</v>
      </c>
      <c r="I5" s="88" t="s">
        <v>182</v>
      </c>
      <c r="J5" s="88" t="s">
        <v>183</v>
      </c>
      <c r="K5" s="88" t="s">
        <v>100</v>
      </c>
      <c r="L5" s="88" t="s">
        <v>156</v>
      </c>
      <c r="M5" s="88" t="s">
        <v>198</v>
      </c>
    </row>
    <row r="6" s="1" customFormat="1" ht="21.95" customHeight="1" spans="1:13">
      <c r="A6" s="38"/>
      <c r="B6" s="38"/>
      <c r="C6" s="39"/>
      <c r="D6" s="46" t="s">
        <v>100</v>
      </c>
      <c r="E6" s="42">
        <v>207.68</v>
      </c>
      <c r="F6" s="42">
        <f>G6+H6+I6+J6</f>
        <v>207.68</v>
      </c>
      <c r="G6" s="42">
        <f>'6.基本支出-工资福利(部门经济分类)'!F6</f>
        <v>114.51</v>
      </c>
      <c r="H6" s="42">
        <f>'6.基本支出-工资福利(部门经济分类)'!J6</f>
        <v>25.69</v>
      </c>
      <c r="I6" s="42">
        <f>'6.基本支出-工资福利(部门经济分类)'!P6</f>
        <v>29.86</v>
      </c>
      <c r="J6" s="42">
        <f>'6.基本支出-工资福利(部门经济分类)'!Q6</f>
        <v>37.62</v>
      </c>
      <c r="K6" s="42"/>
      <c r="L6" s="42">
        <v>0</v>
      </c>
      <c r="M6" s="42">
        <v>0</v>
      </c>
    </row>
    <row r="7" ht="21.95" customHeight="1" spans="1:13">
      <c r="A7" s="38" t="s">
        <v>110</v>
      </c>
      <c r="B7" s="38"/>
      <c r="C7" s="39"/>
      <c r="D7" s="46" t="s">
        <v>111</v>
      </c>
      <c r="E7" s="42">
        <f>E8+E10</f>
        <v>168.63</v>
      </c>
      <c r="F7" s="42">
        <f t="shared" ref="F7:F17" si="0">G7+H7+I7+J7</f>
        <v>168.63</v>
      </c>
      <c r="G7" s="42">
        <f>'6.基本支出-工资福利(部门经济分类)'!F7</f>
        <v>114.51</v>
      </c>
      <c r="H7" s="42">
        <f>'6.基本支出-工资福利(部门经济分类)'!J7</f>
        <v>16.5</v>
      </c>
      <c r="I7" s="42">
        <f>'6.基本支出-工资福利(部门经济分类)'!P7</f>
        <v>0</v>
      </c>
      <c r="J7" s="42">
        <f>'6.基本支出-工资福利(部门经济分类)'!Q7</f>
        <v>37.62</v>
      </c>
      <c r="K7" s="42"/>
      <c r="L7" s="42">
        <v>0</v>
      </c>
      <c r="M7" s="42">
        <v>0</v>
      </c>
    </row>
    <row r="8" ht="21.95" customHeight="1" spans="1:13">
      <c r="A8" s="38" t="s">
        <v>112</v>
      </c>
      <c r="B8" s="38" t="s">
        <v>113</v>
      </c>
      <c r="C8" s="39"/>
      <c r="D8" s="46" t="s">
        <v>114</v>
      </c>
      <c r="E8" s="41">
        <v>12.92</v>
      </c>
      <c r="F8" s="42">
        <f t="shared" si="0"/>
        <v>12.92</v>
      </c>
      <c r="G8" s="42"/>
      <c r="H8" s="41">
        <v>12.92</v>
      </c>
      <c r="I8" s="42"/>
      <c r="J8" s="42"/>
      <c r="K8" s="42"/>
      <c r="L8" s="42">
        <v>0</v>
      </c>
      <c r="M8" s="42">
        <v>0</v>
      </c>
    </row>
    <row r="9" ht="21.95" customHeight="1" spans="1:13">
      <c r="A9" s="38" t="s">
        <v>115</v>
      </c>
      <c r="B9" s="38" t="s">
        <v>116</v>
      </c>
      <c r="C9" s="39" t="s">
        <v>113</v>
      </c>
      <c r="D9" s="46" t="s">
        <v>121</v>
      </c>
      <c r="E9" s="41">
        <v>12.92</v>
      </c>
      <c r="F9" s="42">
        <f t="shared" si="0"/>
        <v>12.92</v>
      </c>
      <c r="G9" s="42"/>
      <c r="H9" s="41">
        <v>12.92</v>
      </c>
      <c r="I9" s="42"/>
      <c r="J9" s="42"/>
      <c r="K9" s="42"/>
      <c r="L9" s="42">
        <v>0</v>
      </c>
      <c r="M9" s="42">
        <v>0</v>
      </c>
    </row>
    <row r="10" ht="21.95" customHeight="1" spans="1:13">
      <c r="A10" s="26" t="s">
        <v>112</v>
      </c>
      <c r="B10" s="26" t="s">
        <v>122</v>
      </c>
      <c r="C10" s="26"/>
      <c r="D10" s="117" t="s">
        <v>123</v>
      </c>
      <c r="E10" s="96">
        <f>F10</f>
        <v>155.71</v>
      </c>
      <c r="F10" s="41">
        <v>155.71</v>
      </c>
      <c r="G10" s="96">
        <v>114.51</v>
      </c>
      <c r="H10" s="41">
        <v>3.58</v>
      </c>
      <c r="I10" s="47"/>
      <c r="J10" s="41">
        <v>37.62</v>
      </c>
      <c r="K10" s="42">
        <v>0</v>
      </c>
      <c r="L10" s="42">
        <v>0</v>
      </c>
      <c r="M10" s="42">
        <v>0</v>
      </c>
    </row>
    <row r="11" ht="21.95" customHeight="1" spans="1:13">
      <c r="A11" s="26" t="s">
        <v>115</v>
      </c>
      <c r="B11" s="26" t="s">
        <v>125</v>
      </c>
      <c r="C11" s="26" t="s">
        <v>117</v>
      </c>
      <c r="D11" s="117" t="s">
        <v>194</v>
      </c>
      <c r="E11" s="96">
        <f>F11</f>
        <v>155.71</v>
      </c>
      <c r="F11" s="41">
        <v>155.71</v>
      </c>
      <c r="G11" s="96">
        <v>114.51</v>
      </c>
      <c r="H11" s="41">
        <v>3.58</v>
      </c>
      <c r="I11" s="47"/>
      <c r="J11" s="41">
        <v>37.62</v>
      </c>
      <c r="K11" s="42">
        <v>0</v>
      </c>
      <c r="L11" s="42">
        <v>0</v>
      </c>
      <c r="M11" s="42">
        <v>0</v>
      </c>
    </row>
    <row r="12" ht="21.95" customHeight="1" spans="1:13">
      <c r="A12" s="38" t="s">
        <v>136</v>
      </c>
      <c r="B12" s="38"/>
      <c r="C12" s="39"/>
      <c r="D12" s="46" t="s">
        <v>137</v>
      </c>
      <c r="E12" s="41">
        <v>9.19</v>
      </c>
      <c r="F12" s="42">
        <f t="shared" si="0"/>
        <v>9.19</v>
      </c>
      <c r="G12" s="42"/>
      <c r="H12" s="41">
        <v>9.19</v>
      </c>
      <c r="I12" s="42"/>
      <c r="J12" s="42"/>
      <c r="K12" s="42">
        <v>0</v>
      </c>
      <c r="L12" s="42">
        <v>0</v>
      </c>
      <c r="M12" s="42">
        <v>0</v>
      </c>
    </row>
    <row r="13" ht="21.95" customHeight="1" spans="1:13">
      <c r="A13" s="38" t="s">
        <v>138</v>
      </c>
      <c r="B13" s="38" t="s">
        <v>122</v>
      </c>
      <c r="C13" s="39"/>
      <c r="D13" s="46" t="s">
        <v>139</v>
      </c>
      <c r="E13" s="41">
        <v>9.19</v>
      </c>
      <c r="F13" s="42">
        <f t="shared" si="0"/>
        <v>9.19</v>
      </c>
      <c r="G13" s="42"/>
      <c r="H13" s="41">
        <v>9.19</v>
      </c>
      <c r="I13" s="42"/>
      <c r="J13" s="42"/>
      <c r="K13" s="42">
        <v>0</v>
      </c>
      <c r="L13" s="42">
        <v>0</v>
      </c>
      <c r="M13" s="42">
        <v>0</v>
      </c>
    </row>
    <row r="14" ht="21.95" customHeight="1" spans="1:13">
      <c r="A14" s="38" t="s">
        <v>140</v>
      </c>
      <c r="B14" s="38" t="s">
        <v>125</v>
      </c>
      <c r="C14" s="39" t="s">
        <v>117</v>
      </c>
      <c r="D14" s="46" t="s">
        <v>141</v>
      </c>
      <c r="E14" s="41">
        <v>9.19</v>
      </c>
      <c r="F14" s="42">
        <f t="shared" si="0"/>
        <v>9.19</v>
      </c>
      <c r="G14" s="42"/>
      <c r="H14" s="41">
        <v>9.19</v>
      </c>
      <c r="I14" s="42"/>
      <c r="J14" s="42"/>
      <c r="K14" s="42">
        <v>0</v>
      </c>
      <c r="L14" s="42">
        <v>0</v>
      </c>
      <c r="M14" s="42">
        <v>0</v>
      </c>
    </row>
    <row r="15" ht="21.95" customHeight="1" spans="1:13">
      <c r="A15" s="38" t="s">
        <v>142</v>
      </c>
      <c r="B15" s="38"/>
      <c r="C15" s="39"/>
      <c r="D15" s="46" t="s">
        <v>143</v>
      </c>
      <c r="E15" s="41">
        <v>29.86</v>
      </c>
      <c r="F15" s="42">
        <f t="shared" si="0"/>
        <v>29.86</v>
      </c>
      <c r="G15" s="42"/>
      <c r="H15" s="42"/>
      <c r="I15" s="41">
        <v>29.86</v>
      </c>
      <c r="J15" s="42"/>
      <c r="K15" s="42">
        <v>0</v>
      </c>
      <c r="L15" s="42">
        <v>0</v>
      </c>
      <c r="M15" s="42">
        <v>0</v>
      </c>
    </row>
    <row r="16" ht="21.95" customHeight="1" spans="1:13">
      <c r="A16" s="38" t="s">
        <v>144</v>
      </c>
      <c r="B16" s="38" t="s">
        <v>119</v>
      </c>
      <c r="C16" s="39"/>
      <c r="D16" s="46" t="s">
        <v>145</v>
      </c>
      <c r="E16" s="41">
        <v>29.86</v>
      </c>
      <c r="F16" s="42">
        <f t="shared" si="0"/>
        <v>29.86</v>
      </c>
      <c r="G16" s="42"/>
      <c r="H16" s="42"/>
      <c r="I16" s="41">
        <v>29.86</v>
      </c>
      <c r="J16" s="42"/>
      <c r="K16" s="42">
        <v>0</v>
      </c>
      <c r="L16" s="42">
        <v>0</v>
      </c>
      <c r="M16" s="42">
        <v>0</v>
      </c>
    </row>
    <row r="17" ht="21.95" customHeight="1" spans="1:13">
      <c r="A17" s="38" t="s">
        <v>146</v>
      </c>
      <c r="B17" s="38" t="s">
        <v>147</v>
      </c>
      <c r="C17" s="39" t="s">
        <v>117</v>
      </c>
      <c r="D17" s="46" t="s">
        <v>148</v>
      </c>
      <c r="E17" s="41">
        <v>29.86</v>
      </c>
      <c r="F17" s="42">
        <f t="shared" si="0"/>
        <v>29.86</v>
      </c>
      <c r="G17" s="42"/>
      <c r="H17" s="42"/>
      <c r="I17" s="41">
        <v>29.86</v>
      </c>
      <c r="J17" s="42"/>
      <c r="K17" s="42">
        <v>0</v>
      </c>
      <c r="L17" s="42">
        <v>0</v>
      </c>
      <c r="M17" s="42">
        <v>0</v>
      </c>
    </row>
    <row r="18" customHeight="1" spans="1:1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customHeight="1" spans="1:1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M19" s="19"/>
    </row>
    <row r="20" customHeight="1" spans="3:7">
      <c r="C20" s="19"/>
      <c r="D20" s="19"/>
      <c r="E20" s="19"/>
      <c r="F20" s="19"/>
      <c r="G20" s="19"/>
    </row>
  </sheetData>
  <mergeCells count="3">
    <mergeCell ref="B3:G3"/>
    <mergeCell ref="D4:D5"/>
    <mergeCell ref="E4:E5"/>
  </mergeCells>
  <printOptions gridLines="1"/>
  <pageMargins left="0.75" right="0.75" top="1" bottom="1" header="0.5" footer="0.5"/>
  <pageSetup paperSize="1" orientation="landscape"/>
  <headerFooter alignWithMargins="0">
    <oddHeader>&amp;C&amp;A</oddHeader>
    <oddFooter>&amp;C页(&amp;P)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AA15"/>
  <sheetViews>
    <sheetView showGridLines="0" showZeros="0" tabSelected="1" workbookViewId="0">
      <selection activeCell="I1" sqref="I1"/>
    </sheetView>
  </sheetViews>
  <sheetFormatPr defaultColWidth="9.16666666666667" defaultRowHeight="12.75" customHeight="1"/>
  <cols>
    <col min="1" max="1" width="7" customWidth="1"/>
    <col min="2" max="2" width="4.33333333333333" customWidth="1"/>
    <col min="3" max="3" width="4" customWidth="1"/>
    <col min="4" max="4" width="11.5" customWidth="1"/>
    <col min="5" max="5" width="7.16666666666667" customWidth="1"/>
    <col min="6" max="6" width="6" customWidth="1"/>
    <col min="7" max="7" width="5.5" customWidth="1"/>
    <col min="8" max="8" width="6" customWidth="1"/>
    <col min="9" max="9" width="7.16666666666667" customWidth="1"/>
    <col min="10" max="10" width="6" customWidth="1"/>
    <col min="11" max="11" width="6.33333333333333" customWidth="1"/>
    <col min="12" max="12" width="5.5" customWidth="1"/>
    <col min="13" max="13" width="3.83333333333333" customWidth="1"/>
    <col min="14" max="14" width="6.5" customWidth="1"/>
    <col min="15" max="15" width="6" customWidth="1"/>
    <col min="16" max="16" width="4.83333333333333" customWidth="1"/>
    <col min="17" max="17" width="6.5" customWidth="1"/>
    <col min="18" max="19" width="6.16666666666667" customWidth="1"/>
    <col min="20" max="20" width="5.83333333333333" customWidth="1"/>
    <col min="21" max="21" width="6.33333333333333" customWidth="1"/>
    <col min="22" max="22" width="3.66666666666667" customWidth="1"/>
    <col min="23" max="23" width="6" customWidth="1"/>
    <col min="24" max="24" width="6.33333333333333" customWidth="1"/>
    <col min="25" max="25" width="4.16666666666667" customWidth="1"/>
    <col min="26" max="26" width="6.5" customWidth="1"/>
    <col min="27" max="27" width="8.66666666666667" customWidth="1"/>
  </cols>
  <sheetData>
    <row r="1" customHeight="1" spans="1:1">
      <c r="A1" t="s">
        <v>199</v>
      </c>
    </row>
    <row r="2" ht="26.25" customHeight="1" spans="1:27">
      <c r="A2" s="116" t="s">
        <v>200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customHeight="1" spans="1:27">
      <c r="A3" t="s">
        <v>6</v>
      </c>
      <c r="B3" s="3"/>
      <c r="C3" s="4"/>
      <c r="D3" s="4"/>
      <c r="E3" s="4"/>
      <c r="F3" s="4"/>
      <c r="G3" s="4"/>
      <c r="H3" s="4"/>
      <c r="I3" s="4"/>
      <c r="J3" s="4"/>
      <c r="Z3" s="84" t="s">
        <v>151</v>
      </c>
      <c r="AA3" s="84"/>
    </row>
    <row r="4" customHeight="1" spans="1:27">
      <c r="A4" s="9" t="s">
        <v>152</v>
      </c>
      <c r="B4" s="58"/>
      <c r="C4" s="8"/>
      <c r="D4" s="20" t="s">
        <v>106</v>
      </c>
      <c r="E4" s="36" t="s">
        <v>88</v>
      </c>
      <c r="F4" s="36" t="s">
        <v>201</v>
      </c>
      <c r="G4" s="36" t="s">
        <v>202</v>
      </c>
      <c r="H4" s="36" t="s">
        <v>203</v>
      </c>
      <c r="I4" s="36" t="s">
        <v>204</v>
      </c>
      <c r="J4" s="36" t="s">
        <v>205</v>
      </c>
      <c r="K4" s="10" t="s">
        <v>206</v>
      </c>
      <c r="L4" s="10" t="s">
        <v>207</v>
      </c>
      <c r="M4" s="10" t="s">
        <v>208</v>
      </c>
      <c r="N4" s="10" t="s">
        <v>209</v>
      </c>
      <c r="O4" s="10" t="s">
        <v>210</v>
      </c>
      <c r="P4" s="10" t="s">
        <v>211</v>
      </c>
      <c r="Q4" s="10" t="s">
        <v>212</v>
      </c>
      <c r="R4" s="10" t="s">
        <v>213</v>
      </c>
      <c r="S4" s="10" t="s">
        <v>214</v>
      </c>
      <c r="T4" s="10" t="s">
        <v>215</v>
      </c>
      <c r="U4" s="10" t="s">
        <v>216</v>
      </c>
      <c r="V4" s="10" t="s">
        <v>217</v>
      </c>
      <c r="W4" s="10" t="s">
        <v>218</v>
      </c>
      <c r="X4" s="10" t="s">
        <v>219</v>
      </c>
      <c r="Y4" s="10" t="s">
        <v>220</v>
      </c>
      <c r="Z4" s="10" t="s">
        <v>221</v>
      </c>
      <c r="AA4" s="10" t="s">
        <v>222</v>
      </c>
    </row>
    <row r="5" ht="33" customHeight="1" spans="1:27">
      <c r="A5" s="60" t="s">
        <v>107</v>
      </c>
      <c r="B5" s="60" t="s">
        <v>108</v>
      </c>
      <c r="C5" s="61" t="s">
        <v>109</v>
      </c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="1" customFormat="1" ht="35.1" customHeight="1" spans="1:27">
      <c r="A6" s="38"/>
      <c r="B6" s="38"/>
      <c r="C6" s="39"/>
      <c r="D6" s="80" t="s">
        <v>100</v>
      </c>
      <c r="E6" s="18">
        <v>57.69</v>
      </c>
      <c r="F6" s="18">
        <v>7.67</v>
      </c>
      <c r="G6" s="18">
        <v>3</v>
      </c>
      <c r="H6" s="18">
        <v>3</v>
      </c>
      <c r="I6" s="18">
        <v>0.5</v>
      </c>
      <c r="J6" s="18">
        <v>1</v>
      </c>
      <c r="K6" s="18">
        <v>2</v>
      </c>
      <c r="L6" s="18">
        <v>2</v>
      </c>
      <c r="M6" s="18">
        <v>0</v>
      </c>
      <c r="N6" s="18">
        <v>1</v>
      </c>
      <c r="O6" s="18">
        <v>5</v>
      </c>
      <c r="P6" s="53"/>
      <c r="Q6" s="18">
        <v>3</v>
      </c>
      <c r="R6" s="18">
        <v>0.5</v>
      </c>
      <c r="S6" s="18">
        <v>3</v>
      </c>
      <c r="T6" s="18">
        <v>3</v>
      </c>
      <c r="U6" s="18">
        <v>5</v>
      </c>
      <c r="V6" s="18">
        <v>0</v>
      </c>
      <c r="W6" s="18">
        <v>0.86</v>
      </c>
      <c r="X6" s="18">
        <v>3.17</v>
      </c>
      <c r="Y6" s="18">
        <v>0</v>
      </c>
      <c r="Z6" s="18">
        <v>5.06</v>
      </c>
      <c r="AA6" s="18">
        <v>8.93</v>
      </c>
    </row>
    <row r="7" ht="35.1" customHeight="1" spans="1:27">
      <c r="A7" s="26" t="s">
        <v>110</v>
      </c>
      <c r="B7" s="26"/>
      <c r="C7" s="14"/>
      <c r="D7" s="82" t="s">
        <v>111</v>
      </c>
      <c r="E7" s="18">
        <v>57.69</v>
      </c>
      <c r="F7" s="18">
        <v>7.67</v>
      </c>
      <c r="G7" s="18">
        <v>3</v>
      </c>
      <c r="H7" s="18">
        <v>3</v>
      </c>
      <c r="I7" s="18">
        <v>0.5</v>
      </c>
      <c r="J7" s="18">
        <v>1</v>
      </c>
      <c r="K7" s="18">
        <v>2</v>
      </c>
      <c r="L7" s="18">
        <v>2</v>
      </c>
      <c r="M7" s="18">
        <v>0</v>
      </c>
      <c r="N7" s="18">
        <v>1</v>
      </c>
      <c r="O7" s="18">
        <v>5</v>
      </c>
      <c r="P7" s="53"/>
      <c r="Q7" s="18">
        <v>3</v>
      </c>
      <c r="R7" s="18">
        <v>0.5</v>
      </c>
      <c r="S7" s="18">
        <v>3</v>
      </c>
      <c r="T7" s="18">
        <v>3</v>
      </c>
      <c r="U7" s="18">
        <v>5</v>
      </c>
      <c r="V7" s="18">
        <v>0</v>
      </c>
      <c r="W7" s="18">
        <v>0.86</v>
      </c>
      <c r="X7" s="18">
        <v>3.17</v>
      </c>
      <c r="Y7" s="18">
        <v>0</v>
      </c>
      <c r="Z7" s="18">
        <v>5.06</v>
      </c>
      <c r="AA7" s="18">
        <v>8.93</v>
      </c>
    </row>
    <row r="8" ht="35.1" customHeight="1" spans="1:27">
      <c r="A8" s="26" t="s">
        <v>112</v>
      </c>
      <c r="B8" s="26" t="s">
        <v>122</v>
      </c>
      <c r="C8" s="14"/>
      <c r="D8" s="81" t="s">
        <v>123</v>
      </c>
      <c r="E8" s="18">
        <v>57.69</v>
      </c>
      <c r="F8" s="18">
        <v>7.67</v>
      </c>
      <c r="G8" s="18">
        <v>3</v>
      </c>
      <c r="H8" s="18">
        <v>3</v>
      </c>
      <c r="I8" s="18">
        <v>0.5</v>
      </c>
      <c r="J8" s="18">
        <v>1</v>
      </c>
      <c r="K8" s="18">
        <v>2</v>
      </c>
      <c r="L8" s="18">
        <v>2</v>
      </c>
      <c r="M8" s="18">
        <v>0</v>
      </c>
      <c r="N8" s="18">
        <v>1</v>
      </c>
      <c r="O8" s="18">
        <v>5</v>
      </c>
      <c r="P8" s="53"/>
      <c r="Q8" s="18">
        <v>3</v>
      </c>
      <c r="R8" s="18">
        <v>0.5</v>
      </c>
      <c r="S8" s="18">
        <v>3</v>
      </c>
      <c r="T8" s="18">
        <v>3</v>
      </c>
      <c r="U8" s="18">
        <v>5</v>
      </c>
      <c r="V8" s="18">
        <v>0</v>
      </c>
      <c r="W8" s="18">
        <v>0.86</v>
      </c>
      <c r="X8" s="18">
        <v>3.17</v>
      </c>
      <c r="Y8" s="18">
        <v>0</v>
      </c>
      <c r="Z8" s="18">
        <v>5.06</v>
      </c>
      <c r="AA8" s="18">
        <v>8.93</v>
      </c>
    </row>
    <row r="9" ht="35.1" customHeight="1" spans="1:27">
      <c r="A9" s="14" t="s">
        <v>115</v>
      </c>
      <c r="B9" s="14" t="s">
        <v>125</v>
      </c>
      <c r="C9" s="14" t="s">
        <v>117</v>
      </c>
      <c r="D9" s="14" t="s">
        <v>194</v>
      </c>
      <c r="E9" s="18">
        <v>57.69</v>
      </c>
      <c r="F9" s="18">
        <v>7.67</v>
      </c>
      <c r="G9" s="18">
        <v>3</v>
      </c>
      <c r="H9" s="18">
        <v>3</v>
      </c>
      <c r="I9" s="18">
        <v>0.5</v>
      </c>
      <c r="J9" s="18">
        <v>1</v>
      </c>
      <c r="K9" s="18">
        <v>2</v>
      </c>
      <c r="L9" s="18">
        <v>2</v>
      </c>
      <c r="M9" s="18">
        <v>0</v>
      </c>
      <c r="N9" s="18">
        <v>1</v>
      </c>
      <c r="O9" s="18">
        <v>5</v>
      </c>
      <c r="P9" s="53"/>
      <c r="Q9" s="18">
        <v>3</v>
      </c>
      <c r="R9" s="18">
        <v>0.5</v>
      </c>
      <c r="S9" s="18">
        <v>3</v>
      </c>
      <c r="T9" s="18">
        <v>3</v>
      </c>
      <c r="U9" s="18">
        <v>5</v>
      </c>
      <c r="V9" s="18">
        <v>0</v>
      </c>
      <c r="W9" s="18">
        <v>0.86</v>
      </c>
      <c r="X9" s="18">
        <v>3.17</v>
      </c>
      <c r="Y9" s="18">
        <v>0</v>
      </c>
      <c r="Z9" s="18">
        <v>5.06</v>
      </c>
      <c r="AA9" s="18">
        <v>8.93</v>
      </c>
    </row>
    <row r="10" ht="24" customHeight="1" spans="7:8">
      <c r="G10" s="19"/>
      <c r="H10" s="19"/>
    </row>
    <row r="11" ht="24" customHeight="1" spans="9:9">
      <c r="I11" s="19"/>
    </row>
    <row r="12" ht="24" customHeight="1"/>
    <row r="13" ht="24" customHeight="1"/>
    <row r="14" ht="24" customHeight="1"/>
    <row r="15" ht="24" customHeight="1" spans="13:13">
      <c r="M15" s="19"/>
    </row>
  </sheetData>
  <mergeCells count="26">
    <mergeCell ref="B3:J3"/>
    <mergeCell ref="Z3:AA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printOptions gridLines="1"/>
  <pageMargins left="0.393055555555556" right="0" top="1" bottom="1" header="0.5" footer="0.5"/>
  <pageSetup paperSize="1" orientation="landscape"/>
  <headerFooter alignWithMargins="0">
    <oddHeader>&amp;C&amp;A</oddHeader>
    <oddFooter>&amp;C页(&amp;P)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封面</vt:lpstr>
      <vt:lpstr>1.部门收支总表</vt:lpstr>
      <vt:lpstr>2.部门收入总表</vt:lpstr>
      <vt:lpstr>3.部门支出总表</vt:lpstr>
      <vt:lpstr>4.部门支出总表(部门经济分类)</vt:lpstr>
      <vt:lpstr>5.部门支出总表(政府经济分类)</vt:lpstr>
      <vt:lpstr>6.基本支出-工资福利(部门经济分类)</vt:lpstr>
      <vt:lpstr>7.基本支出-工资福利(政府经济分类)</vt:lpstr>
      <vt:lpstr>8.基本支出-商品和服务(部门经济分类)</vt:lpstr>
      <vt:lpstr>9.基本支出-商品和服务(政府经济分类)</vt:lpstr>
      <vt:lpstr>10.基本支出-对个人和家庭(部门经济分类)</vt:lpstr>
      <vt:lpstr>11.基本支出-对个人和家庭(政府经济分类)</vt:lpstr>
      <vt:lpstr>12.财政拨款收支总表</vt:lpstr>
      <vt:lpstr>13.一般公共预算总表</vt:lpstr>
      <vt:lpstr>14.一般公共预算基本支出总表</vt:lpstr>
      <vt:lpstr>15.一般公共预算-工资福利(部门经济分类)</vt:lpstr>
      <vt:lpstr>16.一般公共预算-工资福利(政府经济分类)</vt:lpstr>
      <vt:lpstr>17.一般公共预算-商品和服务(部门经济分类)</vt:lpstr>
      <vt:lpstr>18.一般公共预算-商品和服务(政府经济分类)</vt:lpstr>
      <vt:lpstr>19.一般公共预算-对个人和家庭(部门经济分类)</vt:lpstr>
      <vt:lpstr>20.一般公共预算-对个人和家庭(部门经济分类)</vt:lpstr>
      <vt:lpstr>21.政府性基金支出(部门经济分类)</vt:lpstr>
      <vt:lpstr>22.政府性基金支出(政府经济分类)</vt:lpstr>
      <vt:lpstr>23.纳入专户管理的非税收入(部门经济分类)</vt:lpstr>
      <vt:lpstr>24.纳入专户管理的非税收入(政府经济分类)</vt:lpstr>
      <vt:lpstr>25.经费拨款(部门经济分类)</vt:lpstr>
      <vt:lpstr>26.经费拨款(政府经济分类)</vt:lpstr>
      <vt:lpstr>27.区专项资金汇总表</vt:lpstr>
      <vt:lpstr>28.“三公”经费表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webUser</cp:lastModifiedBy>
  <dcterms:created xsi:type="dcterms:W3CDTF">2020-05-19T01:45:00Z</dcterms:created>
  <dcterms:modified xsi:type="dcterms:W3CDTF">2020-08-24T01:38:00Z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198560</vt:i4>
  </property>
  <property fmtid="{D5CDD505-2E9C-101B-9397-08002B2CF9AE}" pid="3" name="KSOProductBuildVer">
    <vt:lpwstr>2052-11.8.6.8556</vt:lpwstr>
  </property>
</Properties>
</file>